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616" yWindow="0" windowWidth="21984" windowHeight="9960" activeTab="0"/>
  </bookViews>
  <sheets>
    <sheet name="So_gehts" sheetId="1" r:id="rId1"/>
    <sheet name="Reihen" sheetId="2" r:id="rId2"/>
    <sheet name="VEW-Systeme" sheetId="3" r:id="rId3"/>
  </sheets>
  <definedNames>
    <definedName name="_xlnm._FilterDatabase" localSheetId="1" hidden="1">'Reihen'!$Q$9:$Q$159</definedName>
  </definedNames>
  <calcPr fullCalcOnLoad="1"/>
</workbook>
</file>

<file path=xl/sharedStrings.xml><?xml version="1.0" encoding="utf-8"?>
<sst xmlns="http://schemas.openxmlformats.org/spreadsheetml/2006/main" count="935" uniqueCount="909">
  <si>
    <t>Rang</t>
  </si>
  <si>
    <t>Ergebnisse:</t>
  </si>
  <si>
    <t>Mein Blatt - Reihen</t>
  </si>
  <si>
    <t xml:space="preserve">Allgemeines </t>
  </si>
  <si>
    <t>Quoten</t>
  </si>
  <si>
    <t>Anzahl</t>
  </si>
  <si>
    <t>Ränge</t>
  </si>
  <si>
    <t>System</t>
  </si>
  <si>
    <t>Spalte</t>
  </si>
  <si>
    <t>04</t>
  </si>
  <si>
    <t>05</t>
  </si>
  <si>
    <t>06</t>
  </si>
  <si>
    <t>'aaa111</t>
  </si>
  <si>
    <t>'baa111</t>
  </si>
  <si>
    <t>'aba100</t>
  </si>
  <si>
    <t>'bba122</t>
  </si>
  <si>
    <t>'aab122</t>
  </si>
  <si>
    <t>'bab100</t>
  </si>
  <si>
    <t>'abb111</t>
  </si>
  <si>
    <t>'bbb111</t>
  </si>
  <si>
    <t>'aaa002</t>
  </si>
  <si>
    <t>'baa002</t>
  </si>
  <si>
    <t>'aba021</t>
  </si>
  <si>
    <t>'bba010</t>
  </si>
  <si>
    <t>'aab010</t>
  </si>
  <si>
    <t>'bab021</t>
  </si>
  <si>
    <t>'abb002</t>
  </si>
  <si>
    <t>'bbb002</t>
  </si>
  <si>
    <t>'aaa220</t>
  </si>
  <si>
    <t>'baa220</t>
  </si>
  <si>
    <t>'aba212</t>
  </si>
  <si>
    <t>'bba201</t>
  </si>
  <si>
    <t>'aab201</t>
  </si>
  <si>
    <t>'bab212</t>
  </si>
  <si>
    <t>'abb220</t>
  </si>
  <si>
    <t>'bbb220</t>
  </si>
  <si>
    <t>'1111</t>
  </si>
  <si>
    <t>'1000</t>
  </si>
  <si>
    <t>'1222</t>
  </si>
  <si>
    <t>'0102</t>
  </si>
  <si>
    <t>'0021</t>
  </si>
  <si>
    <t>'0210</t>
  </si>
  <si>
    <t>'2120</t>
  </si>
  <si>
    <t>'2012</t>
  </si>
  <si>
    <t>'2201</t>
  </si>
  <si>
    <t>'12011</t>
  </si>
  <si>
    <t>'02201</t>
  </si>
  <si>
    <t>'22121</t>
  </si>
  <si>
    <t>'10221</t>
  </si>
  <si>
    <t>'00111</t>
  </si>
  <si>
    <t>'20001</t>
  </si>
  <si>
    <t>'11101</t>
  </si>
  <si>
    <t>'01021</t>
  </si>
  <si>
    <t>'21211</t>
  </si>
  <si>
    <t>'12010</t>
  </si>
  <si>
    <t>'02200</t>
  </si>
  <si>
    <t>'22120</t>
  </si>
  <si>
    <t>'10220</t>
  </si>
  <si>
    <t>'00110</t>
  </si>
  <si>
    <t>'20000</t>
  </si>
  <si>
    <t>'11100</t>
  </si>
  <si>
    <t>'01020</t>
  </si>
  <si>
    <t>'21210</t>
  </si>
  <si>
    <t>'12012</t>
  </si>
  <si>
    <t>'02202</t>
  </si>
  <si>
    <t>'22122</t>
  </si>
  <si>
    <t>'10222</t>
  </si>
  <si>
    <t>'00112</t>
  </si>
  <si>
    <t>'20002</t>
  </si>
  <si>
    <t>'11102</t>
  </si>
  <si>
    <t>'01022</t>
  </si>
  <si>
    <t>'21212</t>
  </si>
  <si>
    <t>'001100</t>
  </si>
  <si>
    <t>'001101</t>
  </si>
  <si>
    <t>'001102</t>
  </si>
  <si>
    <t>'001110</t>
  </si>
  <si>
    <t>'001111</t>
  </si>
  <si>
    <t>'001112</t>
  </si>
  <si>
    <t>'001120</t>
  </si>
  <si>
    <t>'001121</t>
  </si>
  <si>
    <t>'001122</t>
  </si>
  <si>
    <t>'010200</t>
  </si>
  <si>
    <t>'010201</t>
  </si>
  <si>
    <t>'010202</t>
  </si>
  <si>
    <t>'010210</t>
  </si>
  <si>
    <t>'010211</t>
  </si>
  <si>
    <t>'010212</t>
  </si>
  <si>
    <t>'010220</t>
  </si>
  <si>
    <t>'010221</t>
  </si>
  <si>
    <t>'010222</t>
  </si>
  <si>
    <t>'022000</t>
  </si>
  <si>
    <t>'022001</t>
  </si>
  <si>
    <t>'022002</t>
  </si>
  <si>
    <t>'022010</t>
  </si>
  <si>
    <t>'022011</t>
  </si>
  <si>
    <t>'022012</t>
  </si>
  <si>
    <t>'022022</t>
  </si>
  <si>
    <t>'022021</t>
  </si>
  <si>
    <t>'022020</t>
  </si>
  <si>
    <t>'102200</t>
  </si>
  <si>
    <t>'102201</t>
  </si>
  <si>
    <t>'102202</t>
  </si>
  <si>
    <t>'102210</t>
  </si>
  <si>
    <t>'102211</t>
  </si>
  <si>
    <t>'102212</t>
  </si>
  <si>
    <t>'102220</t>
  </si>
  <si>
    <t>'102221</t>
  </si>
  <si>
    <t>'102222</t>
  </si>
  <si>
    <t>'111000</t>
  </si>
  <si>
    <t>'111001</t>
  </si>
  <si>
    <t>'111002</t>
  </si>
  <si>
    <t>'111010</t>
  </si>
  <si>
    <t>'111012</t>
  </si>
  <si>
    <t>'111021</t>
  </si>
  <si>
    <t>'111020</t>
  </si>
  <si>
    <t>'111011</t>
  </si>
  <si>
    <t>'111022</t>
  </si>
  <si>
    <t>'120100</t>
  </si>
  <si>
    <t>'120101</t>
  </si>
  <si>
    <t>'120102</t>
  </si>
  <si>
    <t>'120110</t>
  </si>
  <si>
    <t>'120111</t>
  </si>
  <si>
    <t>'120112</t>
  </si>
  <si>
    <t>'120120</t>
  </si>
  <si>
    <t>'120121</t>
  </si>
  <si>
    <t>'120122</t>
  </si>
  <si>
    <t>'200000</t>
  </si>
  <si>
    <t>'200001</t>
  </si>
  <si>
    <t>'200002</t>
  </si>
  <si>
    <t>'200010</t>
  </si>
  <si>
    <t>'200011</t>
  </si>
  <si>
    <t>'200012</t>
  </si>
  <si>
    <t>'200020</t>
  </si>
  <si>
    <t>'200021</t>
  </si>
  <si>
    <t>'200022</t>
  </si>
  <si>
    <t>'212100</t>
  </si>
  <si>
    <t>'212101</t>
  </si>
  <si>
    <t>'212102</t>
  </si>
  <si>
    <t>'212110</t>
  </si>
  <si>
    <t>'212111</t>
  </si>
  <si>
    <t>'212112</t>
  </si>
  <si>
    <t>'212120</t>
  </si>
  <si>
    <t>'212121</t>
  </si>
  <si>
    <t>'212122</t>
  </si>
  <si>
    <t>'221200</t>
  </si>
  <si>
    <t>'221201</t>
  </si>
  <si>
    <t>'221202</t>
  </si>
  <si>
    <t>'221210</t>
  </si>
  <si>
    <t>'221211</t>
  </si>
  <si>
    <t>'221212</t>
  </si>
  <si>
    <t>'221220</t>
  </si>
  <si>
    <t>'221221</t>
  </si>
  <si>
    <t>'221222</t>
  </si>
  <si>
    <t>'bb00021</t>
  </si>
  <si>
    <t>'bb00102</t>
  </si>
  <si>
    <t>'bb00210</t>
  </si>
  <si>
    <t>'bb01012</t>
  </si>
  <si>
    <t>'bb01120</t>
  </si>
  <si>
    <t>'bb01201</t>
  </si>
  <si>
    <t>'bb02000</t>
  </si>
  <si>
    <t>'bb02111</t>
  </si>
  <si>
    <t>'bb02222</t>
  </si>
  <si>
    <t>'bb10021</t>
  </si>
  <si>
    <t>'bb10102</t>
  </si>
  <si>
    <t>'bb10210</t>
  </si>
  <si>
    <t>'bb11012</t>
  </si>
  <si>
    <t>'bb11120</t>
  </si>
  <si>
    <t>'bb11201</t>
  </si>
  <si>
    <t>'bb12000</t>
  </si>
  <si>
    <t>'bb12111</t>
  </si>
  <si>
    <t>'bb12222</t>
  </si>
  <si>
    <t>'bb20021</t>
  </si>
  <si>
    <t>'bb20102</t>
  </si>
  <si>
    <t>'bb20210</t>
  </si>
  <si>
    <t>'bb21012</t>
  </si>
  <si>
    <t>'bb21120</t>
  </si>
  <si>
    <t>'bb21201</t>
  </si>
  <si>
    <t>'bb22000</t>
  </si>
  <si>
    <t>'bb22111</t>
  </si>
  <si>
    <t>'bb22222</t>
  </si>
  <si>
    <t>'ba00021</t>
  </si>
  <si>
    <t>'ba00102</t>
  </si>
  <si>
    <t>'ba00210</t>
  </si>
  <si>
    <t>'ba01012</t>
  </si>
  <si>
    <t>'ba01120</t>
  </si>
  <si>
    <t>'ba01201</t>
  </si>
  <si>
    <t>'ba02000</t>
  </si>
  <si>
    <t>'ba02111</t>
  </si>
  <si>
    <t>'ba02222</t>
  </si>
  <si>
    <t>'ba10021</t>
  </si>
  <si>
    <t>'ba10102</t>
  </si>
  <si>
    <t>'ba10210</t>
  </si>
  <si>
    <t>'ba11012</t>
  </si>
  <si>
    <t>'ba11120</t>
  </si>
  <si>
    <t>'ba11201</t>
  </si>
  <si>
    <t>'ba12000</t>
  </si>
  <si>
    <t>'ba12111</t>
  </si>
  <si>
    <t>'ba12222</t>
  </si>
  <si>
    <t>'ba20021</t>
  </si>
  <si>
    <t>'ba20102</t>
  </si>
  <si>
    <t>'ba20210</t>
  </si>
  <si>
    <t>'ba21012</t>
  </si>
  <si>
    <t>'ba21120</t>
  </si>
  <si>
    <t>'ba21201</t>
  </si>
  <si>
    <t>'ba22000</t>
  </si>
  <si>
    <t>'ba22111</t>
  </si>
  <si>
    <t>'ba22222</t>
  </si>
  <si>
    <t>'ab00021</t>
  </si>
  <si>
    <t>'ab00102</t>
  </si>
  <si>
    <t>'ab00210</t>
  </si>
  <si>
    <t>'ab01012</t>
  </si>
  <si>
    <t>'ab01120</t>
  </si>
  <si>
    <t>'ab01201</t>
  </si>
  <si>
    <t>'ab02000</t>
  </si>
  <si>
    <t>'ab02111</t>
  </si>
  <si>
    <t>'ab02222</t>
  </si>
  <si>
    <t>'ab10021</t>
  </si>
  <si>
    <t>'ab10102</t>
  </si>
  <si>
    <t>'ab10210</t>
  </si>
  <si>
    <t>'ab11012</t>
  </si>
  <si>
    <t>'ab11120</t>
  </si>
  <si>
    <t>'ab11201</t>
  </si>
  <si>
    <t>'ab12000</t>
  </si>
  <si>
    <t>'ab12111</t>
  </si>
  <si>
    <t>'ab12222</t>
  </si>
  <si>
    <t>'ab20021</t>
  </si>
  <si>
    <t>'ab20102</t>
  </si>
  <si>
    <t>'ab20210</t>
  </si>
  <si>
    <t>'ab21012</t>
  </si>
  <si>
    <t>'ab21120</t>
  </si>
  <si>
    <t>'ab21201</t>
  </si>
  <si>
    <t>'ab22000</t>
  </si>
  <si>
    <t>'ab22111</t>
  </si>
  <si>
    <t>'ab22222</t>
  </si>
  <si>
    <t>'aa00021</t>
  </si>
  <si>
    <t>'aa00102</t>
  </si>
  <si>
    <t>'aa00210</t>
  </si>
  <si>
    <t>'aa01012</t>
  </si>
  <si>
    <t>'aa01120</t>
  </si>
  <si>
    <t>'aa01201</t>
  </si>
  <si>
    <t>'aa02000</t>
  </si>
  <si>
    <t>'aa02111</t>
  </si>
  <si>
    <t>'aa02222</t>
  </si>
  <si>
    <t>'aa10021</t>
  </si>
  <si>
    <t>'aa10102</t>
  </si>
  <si>
    <t>'aa10210</t>
  </si>
  <si>
    <t>'aa11012</t>
  </si>
  <si>
    <t>'aa11120</t>
  </si>
  <si>
    <t>'aa11201</t>
  </si>
  <si>
    <t>'aa12000</t>
  </si>
  <si>
    <t>'aa12111</t>
  </si>
  <si>
    <t>'aa12222</t>
  </si>
  <si>
    <t>'aa20021</t>
  </si>
  <si>
    <t>'aa20102</t>
  </si>
  <si>
    <t>'aa20210</t>
  </si>
  <si>
    <t>'aa21012</t>
  </si>
  <si>
    <t>'aa21120</t>
  </si>
  <si>
    <t>'aa21201</t>
  </si>
  <si>
    <t>'aa22000</t>
  </si>
  <si>
    <t>'aa22111</t>
  </si>
  <si>
    <t>'aa22222</t>
  </si>
  <si>
    <t>'aaa1120</t>
  </si>
  <si>
    <t>'aaa1012</t>
  </si>
  <si>
    <t>'aaa1201</t>
  </si>
  <si>
    <t>'aaa0102</t>
  </si>
  <si>
    <t>'aaa0021</t>
  </si>
  <si>
    <t>'aaa0210</t>
  </si>
  <si>
    <t>'aaa2111</t>
  </si>
  <si>
    <t>'aaa2000</t>
  </si>
  <si>
    <t>'aaa2222</t>
  </si>
  <si>
    <t>'aab1120</t>
  </si>
  <si>
    <t>'aab1012</t>
  </si>
  <si>
    <t>'aab1201</t>
  </si>
  <si>
    <t>'aab0102</t>
  </si>
  <si>
    <t>'aab0021</t>
  </si>
  <si>
    <t>'aab0210</t>
  </si>
  <si>
    <t>'aab2111</t>
  </si>
  <si>
    <t>'aab2000</t>
  </si>
  <si>
    <t>'aab2222</t>
  </si>
  <si>
    <t>'aba1120</t>
  </si>
  <si>
    <t>'aba1012</t>
  </si>
  <si>
    <t>'aba1201</t>
  </si>
  <si>
    <t>'aba0102</t>
  </si>
  <si>
    <t>'aba0021</t>
  </si>
  <si>
    <t>'aba0210</t>
  </si>
  <si>
    <t>'aba2111</t>
  </si>
  <si>
    <t>'aba2000</t>
  </si>
  <si>
    <t>'aba2222</t>
  </si>
  <si>
    <t>'abb1120</t>
  </si>
  <si>
    <t>'abb1012</t>
  </si>
  <si>
    <t>'abb1201</t>
  </si>
  <si>
    <t>'abb0102</t>
  </si>
  <si>
    <t>'abb0021</t>
  </si>
  <si>
    <t>'abb0210</t>
  </si>
  <si>
    <t>'abb2111</t>
  </si>
  <si>
    <t>'abb2000</t>
  </si>
  <si>
    <t>'abb2222</t>
  </si>
  <si>
    <t>'baa1120</t>
  </si>
  <si>
    <t>'baa1012</t>
  </si>
  <si>
    <t>'baa1201</t>
  </si>
  <si>
    <t>'baa0102</t>
  </si>
  <si>
    <t>'baa0021</t>
  </si>
  <si>
    <t>'baa0210</t>
  </si>
  <si>
    <t>'baa2111</t>
  </si>
  <si>
    <t>'baa2000</t>
  </si>
  <si>
    <t>'baa2222</t>
  </si>
  <si>
    <t>'bab1120</t>
  </si>
  <si>
    <t>'bab1012</t>
  </si>
  <si>
    <t>'bab1201</t>
  </si>
  <si>
    <t>'bab0102</t>
  </si>
  <si>
    <t>'bab0021</t>
  </si>
  <si>
    <t>'bab0210</t>
  </si>
  <si>
    <t>'bab2111</t>
  </si>
  <si>
    <t>'bab2000</t>
  </si>
  <si>
    <t>'bab2222</t>
  </si>
  <si>
    <t>'bba1120</t>
  </si>
  <si>
    <t>'bba1012</t>
  </si>
  <si>
    <t>'bba1201</t>
  </si>
  <si>
    <t>'bba0102</t>
  </si>
  <si>
    <t>'bba0021</t>
  </si>
  <si>
    <t>'bba0210</t>
  </si>
  <si>
    <t>'bba2111</t>
  </si>
  <si>
    <t>'bba2000</t>
  </si>
  <si>
    <t>'bba2222</t>
  </si>
  <si>
    <t>'bbb1120</t>
  </si>
  <si>
    <t>'bbb1012</t>
  </si>
  <si>
    <t>'bbb1201</t>
  </si>
  <si>
    <t>'bbb0102</t>
  </si>
  <si>
    <t>'bbb0021</t>
  </si>
  <si>
    <t>'bbb0210</t>
  </si>
  <si>
    <t>'bbb2111</t>
  </si>
  <si>
    <t>'bbb2000</t>
  </si>
  <si>
    <t>'bbb2222</t>
  </si>
  <si>
    <t>'aaaa111</t>
  </si>
  <si>
    <t>'aaaa002</t>
  </si>
  <si>
    <t>'aaaa220</t>
  </si>
  <si>
    <t>'aaab010</t>
  </si>
  <si>
    <t>'aaab201</t>
  </si>
  <si>
    <t>'aaab122</t>
  </si>
  <si>
    <t>'aaba212</t>
  </si>
  <si>
    <t>'aaba100</t>
  </si>
  <si>
    <t>'aaba021</t>
  </si>
  <si>
    <t>'aabb111</t>
  </si>
  <si>
    <t>'aabb002</t>
  </si>
  <si>
    <t>'aabb220</t>
  </si>
  <si>
    <t>'abaa111</t>
  </si>
  <si>
    <t>'abaa002</t>
  </si>
  <si>
    <t>'abaa220</t>
  </si>
  <si>
    <t>'abab212</t>
  </si>
  <si>
    <t>'abab100</t>
  </si>
  <si>
    <t>'abab021</t>
  </si>
  <si>
    <t>'abba010</t>
  </si>
  <si>
    <t>'abba201</t>
  </si>
  <si>
    <t>'abba122</t>
  </si>
  <si>
    <t>'abbb111</t>
  </si>
  <si>
    <t>'abbb002</t>
  </si>
  <si>
    <t>'abbb220</t>
  </si>
  <si>
    <t>'baaa111</t>
  </si>
  <si>
    <t>'baaa002</t>
  </si>
  <si>
    <t>'baaa220</t>
  </si>
  <si>
    <t>'baab010</t>
  </si>
  <si>
    <t>'baab201</t>
  </si>
  <si>
    <t>'baab122</t>
  </si>
  <si>
    <t>'baba212</t>
  </si>
  <si>
    <t>'baba100</t>
  </si>
  <si>
    <t>'baba021</t>
  </si>
  <si>
    <t>'babb111</t>
  </si>
  <si>
    <t>'babb002</t>
  </si>
  <si>
    <t>'babb220</t>
  </si>
  <si>
    <t>'bbaa111</t>
  </si>
  <si>
    <t>'bbaa002</t>
  </si>
  <si>
    <t>'bbaa220</t>
  </si>
  <si>
    <t>'bbab212</t>
  </si>
  <si>
    <t>'bbab100</t>
  </si>
  <si>
    <t>'bbab021</t>
  </si>
  <si>
    <t>'bbba010</t>
  </si>
  <si>
    <t>'bbba201</t>
  </si>
  <si>
    <t>'bbba122</t>
  </si>
  <si>
    <t>'bbbb111</t>
  </si>
  <si>
    <t>'bbbb002</t>
  </si>
  <si>
    <t>'bbbb220</t>
  </si>
  <si>
    <t>'bbbb0021</t>
  </si>
  <si>
    <t>'bbbb0102</t>
  </si>
  <si>
    <t>'bbbb0210</t>
  </si>
  <si>
    <t>'bbbb1012</t>
  </si>
  <si>
    <t>'bbbb1120</t>
  </si>
  <si>
    <t>'bbbb1201</t>
  </si>
  <si>
    <t>'bbbb2000</t>
  </si>
  <si>
    <t>'bbbb2111</t>
  </si>
  <si>
    <t>'bbbb2222</t>
  </si>
  <si>
    <t>'bbba0021</t>
  </si>
  <si>
    <t>'bbba0102</t>
  </si>
  <si>
    <t>'bbba0210</t>
  </si>
  <si>
    <t>'bbba1012</t>
  </si>
  <si>
    <t>'bbba1120</t>
  </si>
  <si>
    <t>'bbba1201</t>
  </si>
  <si>
    <t>'bbba2000</t>
  </si>
  <si>
    <t>'bbba2111</t>
  </si>
  <si>
    <t>'bbba2222</t>
  </si>
  <si>
    <t>'bbab0021</t>
  </si>
  <si>
    <t>'bbab0102</t>
  </si>
  <si>
    <t>'bbab0210</t>
  </si>
  <si>
    <t>'bbab1012</t>
  </si>
  <si>
    <t>'bbab1120</t>
  </si>
  <si>
    <t>'bbab1201</t>
  </si>
  <si>
    <t>'bbab2000</t>
  </si>
  <si>
    <t>'bbab2111</t>
  </si>
  <si>
    <t>'bbab2222</t>
  </si>
  <si>
    <t>'bbaa0021</t>
  </si>
  <si>
    <t>'bbaa0102</t>
  </si>
  <si>
    <t>'bbaa0210</t>
  </si>
  <si>
    <t>'bbaa1012</t>
  </si>
  <si>
    <t>'bbaa1120</t>
  </si>
  <si>
    <t>'bbaa1201</t>
  </si>
  <si>
    <t>'bbaa2000</t>
  </si>
  <si>
    <t>'bbaa2111</t>
  </si>
  <si>
    <t>'bbaa2222</t>
  </si>
  <si>
    <t>'babb0021</t>
  </si>
  <si>
    <t>'babb0102</t>
  </si>
  <si>
    <t>'babb0210</t>
  </si>
  <si>
    <t>'babb1012</t>
  </si>
  <si>
    <t>'babb1120</t>
  </si>
  <si>
    <t>'babb1201</t>
  </si>
  <si>
    <t>'babb2000</t>
  </si>
  <si>
    <t>'babb2111</t>
  </si>
  <si>
    <t>'babb2222</t>
  </si>
  <si>
    <t>'baba0021</t>
  </si>
  <si>
    <t>'baba0102</t>
  </si>
  <si>
    <t>'baba0210</t>
  </si>
  <si>
    <t>'baba1012</t>
  </si>
  <si>
    <t>'baba1120</t>
  </si>
  <si>
    <t>'baba1201</t>
  </si>
  <si>
    <t>'baba2000</t>
  </si>
  <si>
    <t>'baba2111</t>
  </si>
  <si>
    <t>'baba2222</t>
  </si>
  <si>
    <t>'baab0021</t>
  </si>
  <si>
    <t>'baab0102</t>
  </si>
  <si>
    <t>'baab0210</t>
  </si>
  <si>
    <t>'baab1012</t>
  </si>
  <si>
    <t>'baab1120</t>
  </si>
  <si>
    <t>'baab1201</t>
  </si>
  <si>
    <t>'baab2000</t>
  </si>
  <si>
    <t>'baab2111</t>
  </si>
  <si>
    <t>'baab2222</t>
  </si>
  <si>
    <t>'baaa0021</t>
  </si>
  <si>
    <t>'baaa0102</t>
  </si>
  <si>
    <t>'baaa0210</t>
  </si>
  <si>
    <t>'baaa1012</t>
  </si>
  <si>
    <t>'baaa1120</t>
  </si>
  <si>
    <t>'baaa1201</t>
  </si>
  <si>
    <t>'baaa2000</t>
  </si>
  <si>
    <t>'baaa2111</t>
  </si>
  <si>
    <t>'baaa2222</t>
  </si>
  <si>
    <t>'abbb0021</t>
  </si>
  <si>
    <t>'abbb0102</t>
  </si>
  <si>
    <t>'abbb0210</t>
  </si>
  <si>
    <t>'abbb1012</t>
  </si>
  <si>
    <t>'abbb1120</t>
  </si>
  <si>
    <t>'abbb1201</t>
  </si>
  <si>
    <t>'abbb2000</t>
  </si>
  <si>
    <t>'abbb2111</t>
  </si>
  <si>
    <t>'abbb2222</t>
  </si>
  <si>
    <t>'abba0021</t>
  </si>
  <si>
    <t>'abba0102</t>
  </si>
  <si>
    <t>'abba0210</t>
  </si>
  <si>
    <t>'abba1012</t>
  </si>
  <si>
    <t>'abba1120</t>
  </si>
  <si>
    <t>'abba1201</t>
  </si>
  <si>
    <t>'abba2000</t>
  </si>
  <si>
    <t>'abba2111</t>
  </si>
  <si>
    <t>'abba2222</t>
  </si>
  <si>
    <t>'abab0021</t>
  </si>
  <si>
    <t>'abab0102</t>
  </si>
  <si>
    <t>'abab0210</t>
  </si>
  <si>
    <t>'abab1012</t>
  </si>
  <si>
    <t>'abab1120</t>
  </si>
  <si>
    <t>'abab1201</t>
  </si>
  <si>
    <t>'abab2000</t>
  </si>
  <si>
    <t>'abab2111</t>
  </si>
  <si>
    <t>'abab2222</t>
  </si>
  <si>
    <t>'abaa0021</t>
  </si>
  <si>
    <t>'abaa0102</t>
  </si>
  <si>
    <t>'abaa0210</t>
  </si>
  <si>
    <t>'abaa1012</t>
  </si>
  <si>
    <t>'abaa1120</t>
  </si>
  <si>
    <t>'abaa1201</t>
  </si>
  <si>
    <t>'abaa2000</t>
  </si>
  <si>
    <t>'abaa2111</t>
  </si>
  <si>
    <t>'abaa2222</t>
  </si>
  <si>
    <t>'aabb0021</t>
  </si>
  <si>
    <t>'aabb0102</t>
  </si>
  <si>
    <t>'aabb0210</t>
  </si>
  <si>
    <t>'aabb1012</t>
  </si>
  <si>
    <t>'aabb1120</t>
  </si>
  <si>
    <t>'aabb1201</t>
  </si>
  <si>
    <t>'aabb2000</t>
  </si>
  <si>
    <t>'aabb2111</t>
  </si>
  <si>
    <t>'aabb2222</t>
  </si>
  <si>
    <t>'aaba0021</t>
  </si>
  <si>
    <t>'aaba0102</t>
  </si>
  <si>
    <t>'aaba0210</t>
  </si>
  <si>
    <t>'aaba1012</t>
  </si>
  <si>
    <t>'aaba1120</t>
  </si>
  <si>
    <t>'aaba1201</t>
  </si>
  <si>
    <t>'aaba2000</t>
  </si>
  <si>
    <t>'aaba2111</t>
  </si>
  <si>
    <t>'aaba2222</t>
  </si>
  <si>
    <t>'aaab0021</t>
  </si>
  <si>
    <t>'aaab0102</t>
  </si>
  <si>
    <t>'aaab0210</t>
  </si>
  <si>
    <t>'aaab1012</t>
  </si>
  <si>
    <t>'aaab1120</t>
  </si>
  <si>
    <t>'aaab1201</t>
  </si>
  <si>
    <t>'aaab2000</t>
  </si>
  <si>
    <t>'aaab2111</t>
  </si>
  <si>
    <t>'aaab2222</t>
  </si>
  <si>
    <t>'aaaa0021</t>
  </si>
  <si>
    <t>'aaaa0102</t>
  </si>
  <si>
    <t>'aaaa0210</t>
  </si>
  <si>
    <t>'aaaa1012</t>
  </si>
  <si>
    <t>'aaaa1120</t>
  </si>
  <si>
    <t>'aaaa1201</t>
  </si>
  <si>
    <t>'aaaa2000</t>
  </si>
  <si>
    <t>'aaaa2111</t>
  </si>
  <si>
    <t>'aaaa2222</t>
  </si>
  <si>
    <t>'aaaaa</t>
  </si>
  <si>
    <t>'aabba</t>
  </si>
  <si>
    <t>'ababb</t>
  </si>
  <si>
    <t>'abbab</t>
  </si>
  <si>
    <t>'baaab</t>
  </si>
  <si>
    <t>'babbb</t>
  </si>
  <si>
    <t>'bbaba</t>
  </si>
  <si>
    <t>'bbbaa</t>
  </si>
  <si>
    <t>144 Tipps</t>
  </si>
  <si>
    <t>9  Tipps</t>
  </si>
  <si>
    <t>27 Tipps</t>
  </si>
  <si>
    <t>81 Tipps</t>
  </si>
  <si>
    <t>108 Tipps</t>
  </si>
  <si>
    <t xml:space="preserve">24 Tipps </t>
  </si>
  <si>
    <t>72 Tipps</t>
  </si>
  <si>
    <t>48 Tipps</t>
  </si>
  <si>
    <t>8  Tipps</t>
  </si>
  <si>
    <t>'bbbbb000</t>
  </si>
  <si>
    <t>'bbbbb111</t>
  </si>
  <si>
    <t>'bbbbb222</t>
  </si>
  <si>
    <t>'bbbba000</t>
  </si>
  <si>
    <t>'bbbba111</t>
  </si>
  <si>
    <t>'bbbba222</t>
  </si>
  <si>
    <t>'bbbab012</t>
  </si>
  <si>
    <t>'bbbab120</t>
  </si>
  <si>
    <t>'bbbab201</t>
  </si>
  <si>
    <t>'bbbaa021</t>
  </si>
  <si>
    <t>'bbbaa102</t>
  </si>
  <si>
    <t>'bbbaa210</t>
  </si>
  <si>
    <t>'bbabb021</t>
  </si>
  <si>
    <t>'bbabb102</t>
  </si>
  <si>
    <t>'bbabb210</t>
  </si>
  <si>
    <t>'bbaba012</t>
  </si>
  <si>
    <t>'bbaba120</t>
  </si>
  <si>
    <t>'bbaba201</t>
  </si>
  <si>
    <t>'bbaab000</t>
  </si>
  <si>
    <t>'bbaab111</t>
  </si>
  <si>
    <t>'bbaab222</t>
  </si>
  <si>
    <t>'bbaaa000</t>
  </si>
  <si>
    <t>'bbaaa111</t>
  </si>
  <si>
    <t>'bbaaa222</t>
  </si>
  <si>
    <t>'babbb000</t>
  </si>
  <si>
    <t>'babbb111</t>
  </si>
  <si>
    <t>'babbb222</t>
  </si>
  <si>
    <t>'babba000</t>
  </si>
  <si>
    <t>'babba111</t>
  </si>
  <si>
    <t>'babba222</t>
  </si>
  <si>
    <t>'babab012</t>
  </si>
  <si>
    <t>'babab120</t>
  </si>
  <si>
    <t>'babab201</t>
  </si>
  <si>
    <t>'babaa021</t>
  </si>
  <si>
    <t>'babaa102</t>
  </si>
  <si>
    <t>'babaa210</t>
  </si>
  <si>
    <t>'baabb021</t>
  </si>
  <si>
    <t>'baabb102</t>
  </si>
  <si>
    <t>'baabb210</t>
  </si>
  <si>
    <t>'baaba012</t>
  </si>
  <si>
    <t>'baaba120</t>
  </si>
  <si>
    <t>'baaba201</t>
  </si>
  <si>
    <t>'baaab000</t>
  </si>
  <si>
    <t>'baaab111</t>
  </si>
  <si>
    <t>'baaab222</t>
  </si>
  <si>
    <t>'baaaa000</t>
  </si>
  <si>
    <t>'baaaa111</t>
  </si>
  <si>
    <t>'baaaa222</t>
  </si>
  <si>
    <t>'abbbb000</t>
  </si>
  <si>
    <t>'abbbb111</t>
  </si>
  <si>
    <t>'abbbb222</t>
  </si>
  <si>
    <t>'abbba000</t>
  </si>
  <si>
    <t>'abbba111</t>
  </si>
  <si>
    <t>'abbba222</t>
  </si>
  <si>
    <t>'abbab012</t>
  </si>
  <si>
    <t>'abbab120</t>
  </si>
  <si>
    <t>'abbab201</t>
  </si>
  <si>
    <t>'abbaa021</t>
  </si>
  <si>
    <t>'abbaa102</t>
  </si>
  <si>
    <t>'abbaa210</t>
  </si>
  <si>
    <t>'ababb021</t>
  </si>
  <si>
    <t>'ababb102</t>
  </si>
  <si>
    <t>'ababb210</t>
  </si>
  <si>
    <t>'ababa012</t>
  </si>
  <si>
    <t>'ababa120</t>
  </si>
  <si>
    <t>'ababa201</t>
  </si>
  <si>
    <t>'abaab000</t>
  </si>
  <si>
    <t>'abaab111</t>
  </si>
  <si>
    <t>'abaab222</t>
  </si>
  <si>
    <t>'abaaa000</t>
  </si>
  <si>
    <t>'abaaa111</t>
  </si>
  <si>
    <t>'abaaa222</t>
  </si>
  <si>
    <t>'aabbb000</t>
  </si>
  <si>
    <t>'aabbb111</t>
  </si>
  <si>
    <t>'aabbb222</t>
  </si>
  <si>
    <t>'aabba000</t>
  </si>
  <si>
    <t>'aabba111</t>
  </si>
  <si>
    <t>'aabba222</t>
  </si>
  <si>
    <t>'aabab012</t>
  </si>
  <si>
    <t>'aabab120</t>
  </si>
  <si>
    <t>'aabab201</t>
  </si>
  <si>
    <t>'aabaa021</t>
  </si>
  <si>
    <t>'aabaa102</t>
  </si>
  <si>
    <t>'aabaa210</t>
  </si>
  <si>
    <t>'aaabb021</t>
  </si>
  <si>
    <t>'aaabb102</t>
  </si>
  <si>
    <t>'aaabb210</t>
  </si>
  <si>
    <t>'aaaba012</t>
  </si>
  <si>
    <t>'aaaba120</t>
  </si>
  <si>
    <t>'aaaba201</t>
  </si>
  <si>
    <t>'aaaab000</t>
  </si>
  <si>
    <t>'aaaab111</t>
  </si>
  <si>
    <t>'aaaab222</t>
  </si>
  <si>
    <t>'aaaaa000</t>
  </si>
  <si>
    <t>'aaaaa111</t>
  </si>
  <si>
    <t>'aaaaa222</t>
  </si>
  <si>
    <t>96 Tipps</t>
  </si>
  <si>
    <t>16 Tipps</t>
  </si>
  <si>
    <t>64 Tipps</t>
  </si>
  <si>
    <t>'aaaaaaa</t>
  </si>
  <si>
    <t>'abbaaab</t>
  </si>
  <si>
    <t>'aabbaba</t>
  </si>
  <si>
    <t>'abababb</t>
  </si>
  <si>
    <t>'abbbbaa</t>
  </si>
  <si>
    <t>'aaabbab</t>
  </si>
  <si>
    <t>'abaabba</t>
  </si>
  <si>
    <t>'aababbb</t>
  </si>
  <si>
    <t>'bbabaaa</t>
  </si>
  <si>
    <t>'babbaab</t>
  </si>
  <si>
    <t>'bbbaaba</t>
  </si>
  <si>
    <t>'baaaabb</t>
  </si>
  <si>
    <t>'bababaa</t>
  </si>
  <si>
    <t>'bbaabab</t>
  </si>
  <si>
    <t>'baabbba</t>
  </si>
  <si>
    <t>'bbbbbbb</t>
  </si>
  <si>
    <t>'aaaaaaa1</t>
  </si>
  <si>
    <t>'aaaaaaa0</t>
  </si>
  <si>
    <t>'aaaaaaa2</t>
  </si>
  <si>
    <t>'aaabbab1</t>
  </si>
  <si>
    <t>'aaabbab0</t>
  </si>
  <si>
    <t>'aaabbab2</t>
  </si>
  <si>
    <t>'aababbb1</t>
  </si>
  <si>
    <t>'aababbb0</t>
  </si>
  <si>
    <t>'aababbb2</t>
  </si>
  <si>
    <t>'aabbaba1</t>
  </si>
  <si>
    <t>'aabbaba0</t>
  </si>
  <si>
    <t>'aabbaba2</t>
  </si>
  <si>
    <t>'abaaabb1</t>
  </si>
  <si>
    <t>'abaaabb0</t>
  </si>
  <si>
    <t>'abaaabb2</t>
  </si>
  <si>
    <t>'ababbba1</t>
  </si>
  <si>
    <t>'ababbba0</t>
  </si>
  <si>
    <t>'ababbba2</t>
  </si>
  <si>
    <t>'abbabaa1</t>
  </si>
  <si>
    <t>'abbabaa0</t>
  </si>
  <si>
    <t>'abbabaa2</t>
  </si>
  <si>
    <t>'abbbaab1</t>
  </si>
  <si>
    <t>'abbbaab0</t>
  </si>
  <si>
    <t>'abbbaab2</t>
  </si>
  <si>
    <t>'baaabba1</t>
  </si>
  <si>
    <t>'baaabba0</t>
  </si>
  <si>
    <t>'baaabba2</t>
  </si>
  <si>
    <t>'baababb1</t>
  </si>
  <si>
    <t>'baababb0</t>
  </si>
  <si>
    <t>'baababb2</t>
  </si>
  <si>
    <t>'babaaab1</t>
  </si>
  <si>
    <t>'babaaab0</t>
  </si>
  <si>
    <t>'babaaab2</t>
  </si>
  <si>
    <t>'babbbaa1</t>
  </si>
  <si>
    <t>'babbbaa0</t>
  </si>
  <si>
    <t>'babbbaa2</t>
  </si>
  <si>
    <t>'bbaabab1</t>
  </si>
  <si>
    <t>'bbaabab0</t>
  </si>
  <si>
    <t>'bbaabab2</t>
  </si>
  <si>
    <t>'bbabaaa1</t>
  </si>
  <si>
    <t>'bbabaaa0</t>
  </si>
  <si>
    <t>'bbabaaa2</t>
  </si>
  <si>
    <t>'bbbaaba1</t>
  </si>
  <si>
    <t>'bbbaaba0</t>
  </si>
  <si>
    <t>'bbbaaba2</t>
  </si>
  <si>
    <t>'bbbbbbb1</t>
  </si>
  <si>
    <t>'bbbbbbb0</t>
  </si>
  <si>
    <t>'bbbbbbb2</t>
  </si>
  <si>
    <t>'aaaaaaaaa</t>
  </si>
  <si>
    <t>'aaaaabbab</t>
  </si>
  <si>
    <t>'aaaababbb</t>
  </si>
  <si>
    <t>'aaaabbaba</t>
  </si>
  <si>
    <t>'aaabaabba</t>
  </si>
  <si>
    <t>'aaabababb</t>
  </si>
  <si>
    <t>'aaabbaaab</t>
  </si>
  <si>
    <t>'aaabbbbaa</t>
  </si>
  <si>
    <t>'aabaaaabb</t>
  </si>
  <si>
    <t>'aabaabbba</t>
  </si>
  <si>
    <t>'aabababaa</t>
  </si>
  <si>
    <t>'aababbaab</t>
  </si>
  <si>
    <t>'aabbaabab</t>
  </si>
  <si>
    <t>'aabbabaaa</t>
  </si>
  <si>
    <t>'aabbbaaba</t>
  </si>
  <si>
    <t>'aabbbbbbb</t>
  </si>
  <si>
    <t>'abaaaaaab</t>
  </si>
  <si>
    <t>'abaaabbaa</t>
  </si>
  <si>
    <t>'abaababba</t>
  </si>
  <si>
    <t>'abaabbabb</t>
  </si>
  <si>
    <t>'ababaabbb</t>
  </si>
  <si>
    <t>'ababababa</t>
  </si>
  <si>
    <t>'ababbaaaa</t>
  </si>
  <si>
    <t>'ababbbbab</t>
  </si>
  <si>
    <t>'abbaaaaba</t>
  </si>
  <si>
    <t>'abbaabbbb</t>
  </si>
  <si>
    <t>'abbababab</t>
  </si>
  <si>
    <t>'abbabbaaa</t>
  </si>
  <si>
    <t>'abbbaabaa</t>
  </si>
  <si>
    <t>'abbbabaab</t>
  </si>
  <si>
    <t>'abbbbaabb</t>
  </si>
  <si>
    <t>'abbbbbbba</t>
  </si>
  <si>
    <t>'baaaaaaaa</t>
  </si>
  <si>
    <t>'baaaabbab</t>
  </si>
  <si>
    <t>'baaababbb</t>
  </si>
  <si>
    <t>'baaabbaba</t>
  </si>
  <si>
    <t>'baabaabba</t>
  </si>
  <si>
    <t>'baabababb</t>
  </si>
  <si>
    <t>'baabbaaab</t>
  </si>
  <si>
    <t>'baabbbbaa</t>
  </si>
  <si>
    <t>'babaaaabb</t>
  </si>
  <si>
    <t>'babaabbba</t>
  </si>
  <si>
    <t>'babababaa</t>
  </si>
  <si>
    <t>'bababbaab</t>
  </si>
  <si>
    <t>'babbaabab</t>
  </si>
  <si>
    <t>'babbabaaa</t>
  </si>
  <si>
    <t>'babbbaaba</t>
  </si>
  <si>
    <t>'babbbbbbb</t>
  </si>
  <si>
    <t>'bbaaaaaab</t>
  </si>
  <si>
    <t>'bbaaabbaa</t>
  </si>
  <si>
    <t>'bbaababba</t>
  </si>
  <si>
    <t>'bbaabbabb</t>
  </si>
  <si>
    <t>'bbabaabbb</t>
  </si>
  <si>
    <t>'bbabababa</t>
  </si>
  <si>
    <t>'bbabbaaaa</t>
  </si>
  <si>
    <t>'bbabbbbab</t>
  </si>
  <si>
    <t>'bbbaaaaba</t>
  </si>
  <si>
    <t>'bbbaabbbb</t>
  </si>
  <si>
    <t>'bbbababab</t>
  </si>
  <si>
    <t>'bbbabbaaa</t>
  </si>
  <si>
    <t>'bbbbaabaa</t>
  </si>
  <si>
    <t>'bbbbabaab</t>
  </si>
  <si>
    <t>'bbbbbaabb</t>
  </si>
  <si>
    <t>'bbbbbbbba</t>
  </si>
  <si>
    <r>
      <t xml:space="preserve">Ich stelle mich vor :  </t>
    </r>
    <r>
      <rPr>
        <b/>
        <u val="single"/>
        <sz val="20"/>
        <rFont val="Arial"/>
        <family val="2"/>
      </rPr>
      <t xml:space="preserve">Auriga's VEW-Auswerter </t>
    </r>
  </si>
  <si>
    <t>Mein Blatt - VEW-Systeme</t>
  </si>
  <si>
    <t>Ist nur für meine gespeicherten Systeme da. Hier muss nichts verändert werden. Die Reihen sind zwar nicht immer in der gleichen Reihenfolge wie in den Broschüren aufgeführt, aber vollständig.</t>
  </si>
  <si>
    <t>Wie es sich gehört, ist natürlich alles ohne Gewähr.</t>
  </si>
  <si>
    <t>Ich bitte jeden, der mit mir arbeitet, im Forum mit Lob oder auch Kritik nicht zu sparen. Ich kann mich nur dadurch verbessern, dass Auriga bescheidgegeben wird, wo es nötig ist. Er muss auch wissen, wenn noch VEW-Systeme fehlen sollten.</t>
  </si>
  <si>
    <t>x</t>
  </si>
  <si>
    <r>
      <t xml:space="preserve">Ich wurde von Auriga hergestellt, um  Totospielern die Arbeit zu erleichtern, die in Bundesländern wohnen, wo noch VEW-Systeme in der Ergebniswette möglich sind.  
Meine Aufgabe ist die Überwachung der verbleibenden Chancen und die  Gewinnauswertung am Ende des Spieltages. Gibt man mir dann noch je Rang die Quoten ein, berechne ich  automatisch den Gesamtgewinn.
 </t>
    </r>
    <r>
      <rPr>
        <b/>
        <sz val="12"/>
        <rFont val="Arial"/>
        <family val="2"/>
      </rPr>
      <t xml:space="preserve">
Bitte </t>
    </r>
    <r>
      <rPr>
        <b/>
        <sz val="12"/>
        <color indexed="10"/>
        <rFont val="Arial"/>
        <family val="2"/>
      </rPr>
      <t>nur die  Zellen in rot</t>
    </r>
    <r>
      <rPr>
        <b/>
        <sz val="12"/>
        <rFont val="Arial"/>
        <family val="2"/>
      </rPr>
      <t xml:space="preserve"> für  Eingaben benutzen</t>
    </r>
  </si>
  <si>
    <t>Auriga's</t>
  </si>
  <si>
    <t>VEW</t>
  </si>
  <si>
    <t>Auswerter</t>
  </si>
  <si>
    <r>
      <t xml:space="preserve">Was meine Bedienung angeht bin ich extrem genügsam. </t>
    </r>
    <r>
      <rPr>
        <sz val="12"/>
        <color indexed="10"/>
        <rFont val="Arial"/>
        <family val="2"/>
      </rPr>
      <t>Mir reicht das Ankreuzen des Tipps im rot unterlegten Tippscheinfeld</t>
    </r>
    <r>
      <rPr>
        <sz val="12"/>
        <rFont val="Arial"/>
        <family val="2"/>
      </rPr>
      <t>. Bitte das ganze Tippfeld vor der Eingabe löschen, damit nicht benutzte Zellen auch wirklich leer sind.
 Die VEW-Nr. ermittle ich selbst.</t>
    </r>
    <r>
      <rPr>
        <b/>
        <sz val="12"/>
        <rFont val="Arial"/>
        <family val="2"/>
      </rPr>
      <t xml:space="preserve"> </t>
    </r>
    <r>
      <rPr>
        <sz val="12"/>
        <rFont val="Arial"/>
        <family val="2"/>
      </rPr>
      <t xml:space="preserve">Mit den Nummern habe ich mich dabei an die sehr ausführliche Toto-Broschüre aus Rheinland-Pfalz gehalten:
Die Zehner sind die Anzahl Zweiwege, die Einer sind die Anzahl Dreiwege.
Beispiele: System 4 ist das alte 2904, 70 die alte 2670 und 44 die alte 2544.
</t>
    </r>
    <r>
      <rPr>
        <sz val="12"/>
        <color indexed="10"/>
        <rFont val="Arial"/>
        <family val="2"/>
      </rPr>
      <t xml:space="preserve">Nicht erschrecken, während des Ankreuzens steht überall #NV, </t>
    </r>
    <r>
      <rPr>
        <sz val="12"/>
        <rFont val="Arial"/>
        <family val="2"/>
      </rPr>
      <t>aber nach der vollständigen Eingabe sollte ich die Reihen anzeigen. Wenn nicht, habe ich dieses VEW-System noch nicht in meiner Sammlung.</t>
    </r>
  </si>
  <si>
    <r>
      <t>Im Verlauf des Spieltages zeige ich die noch offenen Chancen und zum Schluß auch die erzielten Gewinne an.  Dazu brauche ich die Eingabe der</t>
    </r>
    <r>
      <rPr>
        <b/>
        <sz val="12"/>
        <rFont val="Arial"/>
        <family val="2"/>
      </rPr>
      <t xml:space="preserve"> Ergebnisse der Spiele in den Zellen B7 bis O7</t>
    </r>
    <r>
      <rPr>
        <sz val="12"/>
        <rFont val="Arial"/>
        <family val="2"/>
      </rPr>
      <t xml:space="preserve">. Mit dem Filter über Rang zeige ich, wenn gewünscht, auch nur die Hauptgewinne.
</t>
    </r>
  </si>
  <si>
    <t>13er-Wette</t>
  </si>
  <si>
    <t xml:space="preserve">VEW-System  </t>
  </si>
  <si>
    <t xml:space="preserve">schon gespielt  </t>
  </si>
  <si>
    <t>Systemzeilen</t>
  </si>
  <si>
    <t xml:space="preserve">Anzahl Reihen  </t>
  </si>
  <si>
    <t>1</t>
  </si>
  <si>
    <t>2</t>
  </si>
  <si>
    <t>Tippfeld</t>
  </si>
  <si>
    <t>'aaaaaaaa1</t>
  </si>
  <si>
    <t>'aaaaaaaa0</t>
  </si>
  <si>
    <t>'aaaaaaaa2</t>
  </si>
  <si>
    <t>'aaaabbab1</t>
  </si>
  <si>
    <t>'aaaabbab0</t>
  </si>
  <si>
    <t>'aaaabbab2</t>
  </si>
  <si>
    <t>'aaababbb1</t>
  </si>
  <si>
    <t>'aaababbb0</t>
  </si>
  <si>
    <t>'aaababbb2</t>
  </si>
  <si>
    <t>'aaabbaba1</t>
  </si>
  <si>
    <t>'aaabbaba0</t>
  </si>
  <si>
    <t>'aaabbaba2</t>
  </si>
  <si>
    <t>'aabaaabb1</t>
  </si>
  <si>
    <t>'aabaaabb0</t>
  </si>
  <si>
    <t>'aabaaabb2</t>
  </si>
  <si>
    <t>'aababbba1</t>
  </si>
  <si>
    <t>'aababbba0</t>
  </si>
  <si>
    <t>'aababbba2</t>
  </si>
  <si>
    <t>'aabbabaa1</t>
  </si>
  <si>
    <t>'aabbabaa0</t>
  </si>
  <si>
    <t>'aabbabaa2</t>
  </si>
  <si>
    <t>'aabbbaab1</t>
  </si>
  <si>
    <t>'aabbbaab0</t>
  </si>
  <si>
    <t>'aabbbaab2</t>
  </si>
  <si>
    <t>'abaaabba1</t>
  </si>
  <si>
    <t>'abaaabba0</t>
  </si>
  <si>
    <t>'abaaabba2</t>
  </si>
  <si>
    <t>'abaababb1</t>
  </si>
  <si>
    <t>'abaababb0</t>
  </si>
  <si>
    <t>'abaababb2</t>
  </si>
  <si>
    <t>'ababaaab1</t>
  </si>
  <si>
    <t>'ababaaab0</t>
  </si>
  <si>
    <t>'ababaaab2</t>
  </si>
  <si>
    <t>'ababbbaa1</t>
  </si>
  <si>
    <t>'ababbbaa0</t>
  </si>
  <si>
    <t>'ababbbaa2</t>
  </si>
  <si>
    <t>'abbaabab1</t>
  </si>
  <si>
    <t>'abbaabab0</t>
  </si>
  <si>
    <t>'abbaabab2</t>
  </si>
  <si>
    <t>'abbabaaa1</t>
  </si>
  <si>
    <t>'abbabaaa0</t>
  </si>
  <si>
    <t>'abbabaaa2</t>
  </si>
  <si>
    <t>'abbbaaba1</t>
  </si>
  <si>
    <t>'abbbaaba0</t>
  </si>
  <si>
    <t>'abbbaaba2</t>
  </si>
  <si>
    <t>'abbbbbbb1</t>
  </si>
  <si>
    <t>'abbbbbbb0</t>
  </si>
  <si>
    <t>'abbbbbbb2</t>
  </si>
  <si>
    <t>'baaaaaaa1</t>
  </si>
  <si>
    <t>'baaaaaaa0</t>
  </si>
  <si>
    <t>'baaaaaaa2</t>
  </si>
  <si>
    <t>'baaabbab1</t>
  </si>
  <si>
    <t>'baaabbab0</t>
  </si>
  <si>
    <t>'baaabbab2</t>
  </si>
  <si>
    <t>'baababbb1</t>
  </si>
  <si>
    <t>'baababbb0</t>
  </si>
  <si>
    <t>'baababbb2</t>
  </si>
  <si>
    <t>'baabbaba1</t>
  </si>
  <si>
    <t>'baabbaba0</t>
  </si>
  <si>
    <t>'baabbaba2</t>
  </si>
  <si>
    <t>'babaaabb1</t>
  </si>
  <si>
    <t>'babaaabb0</t>
  </si>
  <si>
    <t>'babaaabb2</t>
  </si>
  <si>
    <t>'bababbba1</t>
  </si>
  <si>
    <t>'bababbba0</t>
  </si>
  <si>
    <t>'bababbba2</t>
  </si>
  <si>
    <t>'babbabaa1</t>
  </si>
  <si>
    <t>'babbabaa0</t>
  </si>
  <si>
    <t>'babbabaa2</t>
  </si>
  <si>
    <t>'babbbaab1</t>
  </si>
  <si>
    <t>'babbbaab0</t>
  </si>
  <si>
    <t>'babbbaab2</t>
  </si>
  <si>
    <t>'bbaaabba1</t>
  </si>
  <si>
    <t>'bbaaabba0</t>
  </si>
  <si>
    <t>'bbaaabba2</t>
  </si>
  <si>
    <t>'bbaababb1</t>
  </si>
  <si>
    <t>'bbaababb0</t>
  </si>
  <si>
    <t>'bbaababb2</t>
  </si>
  <si>
    <t>'bbabaaab1</t>
  </si>
  <si>
    <t>'bbabaaab0</t>
  </si>
  <si>
    <t>'bbabaaab2</t>
  </si>
  <si>
    <t>'bbabbbaa1</t>
  </si>
  <si>
    <t>'bbabbbaa0</t>
  </si>
  <si>
    <t>'bbabbbaa2</t>
  </si>
  <si>
    <t>'bbbaabab1</t>
  </si>
  <si>
    <t>'bbbaabab0</t>
  </si>
  <si>
    <t>'bbbaabab2</t>
  </si>
  <si>
    <t>'bbbabaaa1</t>
  </si>
  <si>
    <t>'bbbabaaa0</t>
  </si>
  <si>
    <t>'bbbabaaa2</t>
  </si>
  <si>
    <t>'bbbbaaba1</t>
  </si>
  <si>
    <t>'bbbbaaba0</t>
  </si>
  <si>
    <t>'bbbbaaba2</t>
  </si>
  <si>
    <t>'bbbbbbbb1</t>
  </si>
  <si>
    <t>'bbbbbbbb0</t>
  </si>
  <si>
    <t>'bbbbbbbb2</t>
  </si>
  <si>
    <t>'aaaaa1</t>
  </si>
  <si>
    <t>'aabba1</t>
  </si>
  <si>
    <t>'ababb1</t>
  </si>
  <si>
    <t>'abbab1</t>
  </si>
  <si>
    <t>'baaab1</t>
  </si>
  <si>
    <t>'babbb1</t>
  </si>
  <si>
    <t>'bbaba1</t>
  </si>
  <si>
    <t>'bbbaa1</t>
  </si>
  <si>
    <t>'aaaaa0</t>
  </si>
  <si>
    <t>'aabba0</t>
  </si>
  <si>
    <t>'ababb0</t>
  </si>
  <si>
    <t>'abbab0</t>
  </si>
  <si>
    <t>'baaab0</t>
  </si>
  <si>
    <t>'babbb0</t>
  </si>
  <si>
    <t>'bbaba0</t>
  </si>
  <si>
    <t>'bbbaa0</t>
  </si>
  <si>
    <t>'aaaaa2</t>
  </si>
  <si>
    <t>'aabba2</t>
  </si>
  <si>
    <t>'ababb2</t>
  </si>
  <si>
    <t>'abbab2</t>
  </si>
  <si>
    <t>'baaab2</t>
  </si>
  <si>
    <t>'babbb2</t>
  </si>
  <si>
    <t>'bbaba2</t>
  </si>
  <si>
    <t>'bbbaa2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</si>
</sst>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407]dddd\,\ d\.\ mmmm\ yyyy"/>
    <numFmt numFmtId="168" formatCode="[$-407]d/\ mmm/\ yyyy;@"/>
    <numFmt numFmtId="169" formatCode="[$€-2]\ #,##0.00_);[Red]\([$€-2]\ #,##0.00\)"/>
  </numFmts>
  <fonts count="73">
    <font>
      <sz val="10"/>
      <name val="Arial"/>
      <family val="0"/>
    </font>
    <font>
      <u val="single"/>
      <sz val="10"/>
      <color indexed="20"/>
      <name val="Arial"/>
      <family val="2"/>
    </font>
    <font>
      <u val="single"/>
      <sz val="10"/>
      <color indexed="12"/>
      <name val="Arial"/>
      <family val="2"/>
    </font>
    <font>
      <b/>
      <sz val="10"/>
      <color indexed="12"/>
      <name val="Arial"/>
      <family val="2"/>
    </font>
    <font>
      <b/>
      <sz val="9"/>
      <name val="Arial"/>
      <family val="2"/>
    </font>
    <font>
      <sz val="9"/>
      <name val="Arial"/>
      <family val="2"/>
    </font>
    <font>
      <sz val="12"/>
      <name val="Arial"/>
      <family val="2"/>
    </font>
    <font>
      <sz val="9"/>
      <name val="Courier"/>
      <family val="3"/>
    </font>
    <font>
      <b/>
      <sz val="9"/>
      <color indexed="12"/>
      <name val="Arial"/>
      <family val="2"/>
    </font>
    <font>
      <sz val="9"/>
      <color indexed="12"/>
      <name val="Arial"/>
      <family val="2"/>
    </font>
    <font>
      <b/>
      <sz val="9"/>
      <color indexed="10"/>
      <name val="Courier"/>
      <family val="3"/>
    </font>
    <font>
      <b/>
      <sz val="9"/>
      <name val="Courier"/>
      <family val="3"/>
    </font>
    <font>
      <b/>
      <sz val="9"/>
      <color indexed="48"/>
      <name val="Courier"/>
      <family val="3"/>
    </font>
    <font>
      <b/>
      <sz val="9"/>
      <color indexed="10"/>
      <name val="Arial"/>
      <family val="2"/>
    </font>
    <font>
      <b/>
      <sz val="16"/>
      <name val="Arial"/>
      <family val="2"/>
    </font>
    <font>
      <b/>
      <sz val="12"/>
      <name val="Arial"/>
      <family val="2"/>
    </font>
    <font>
      <b/>
      <sz val="14"/>
      <name val="Arial"/>
      <family val="2"/>
    </font>
    <font>
      <u val="single"/>
      <sz val="16"/>
      <name val="Arial"/>
      <family val="2"/>
    </font>
    <font>
      <b/>
      <u val="single"/>
      <sz val="20"/>
      <name val="Arial"/>
      <family val="2"/>
    </font>
    <font>
      <sz val="14"/>
      <name val="Arial"/>
      <family val="2"/>
    </font>
    <font>
      <sz val="11"/>
      <name val="Arial"/>
      <family val="2"/>
    </font>
    <font>
      <b/>
      <sz val="11"/>
      <name val="Arial"/>
      <family val="2"/>
    </font>
    <font>
      <b/>
      <sz val="12"/>
      <color indexed="10"/>
      <name val="Arial"/>
      <family val="2"/>
    </font>
    <font>
      <b/>
      <sz val="8"/>
      <name val="Arial"/>
      <family val="2"/>
    </font>
    <font>
      <sz val="8"/>
      <name val="Arial"/>
      <family val="2"/>
    </font>
    <font>
      <sz val="12"/>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30"/>
      <name val="Arial"/>
      <family val="2"/>
    </font>
    <font>
      <b/>
      <sz val="11"/>
      <color indexed="30"/>
      <name val="Arial"/>
      <family val="2"/>
    </font>
    <font>
      <b/>
      <sz val="9"/>
      <color indexed="30"/>
      <name val="Arial"/>
      <family val="2"/>
    </font>
    <font>
      <b/>
      <sz val="8"/>
      <color indexed="29"/>
      <name val="Courier"/>
      <family val="3"/>
    </font>
    <font>
      <sz val="12"/>
      <color indexed="60"/>
      <name val="Arial"/>
      <family val="2"/>
    </font>
    <font>
      <b/>
      <sz val="9"/>
      <color indexed="6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0070C0"/>
      <name val="Arial"/>
      <family val="2"/>
    </font>
    <font>
      <b/>
      <sz val="11"/>
      <color rgb="FF0070C0"/>
      <name val="Arial"/>
      <family val="2"/>
    </font>
    <font>
      <b/>
      <sz val="9"/>
      <color rgb="FF0070C0"/>
      <name val="Arial"/>
      <family val="2"/>
    </font>
    <font>
      <b/>
      <sz val="8"/>
      <color theme="5" tint="0.39998000860214233"/>
      <name val="Courier"/>
      <family val="3"/>
    </font>
    <font>
      <sz val="12"/>
      <color rgb="FFC00000"/>
      <name val="Arial"/>
      <family val="2"/>
    </font>
    <font>
      <b/>
      <sz val="9"/>
      <color rgb="FFC0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43"/>
        <bgColor indexed="64"/>
      </patternFill>
    </fill>
    <fill>
      <patternFill patternType="solid">
        <fgColor rgb="FFC00000"/>
        <bgColor indexed="64"/>
      </patternFill>
    </fill>
    <fill>
      <patternFill patternType="solid">
        <fgColor theme="1" tint="0.34999001026153564"/>
        <bgColor indexed="64"/>
      </patternFill>
    </fill>
    <fill>
      <patternFill patternType="solid">
        <fgColor theme="5" tint="0.7999799847602844"/>
        <bgColor indexed="64"/>
      </patternFill>
    </fill>
    <fill>
      <patternFill patternType="solid">
        <fgColor theme="0" tint="-0.24997000396251678"/>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style="medium"/>
      <top>
        <color indexed="63"/>
      </top>
      <bottom>
        <color indexed="63"/>
      </bottom>
    </border>
    <border>
      <left>
        <color indexed="63"/>
      </left>
      <right style="medium"/>
      <top style="thin"/>
      <bottom style="thin"/>
    </border>
    <border>
      <left>
        <color indexed="63"/>
      </left>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style="thin"/>
      <bottom>
        <color indexed="63"/>
      </bottom>
    </border>
    <border>
      <left style="medium"/>
      <right style="medium"/>
      <top>
        <color indexed="63"/>
      </top>
      <bottom>
        <color indexed="63"/>
      </bottom>
    </border>
    <border>
      <left style="thin"/>
      <right style="medium"/>
      <top>
        <color indexed="63"/>
      </top>
      <bottom>
        <color indexed="63"/>
      </bottom>
    </border>
    <border>
      <left style="medium"/>
      <right style="medium"/>
      <top style="thin"/>
      <bottom style="thin"/>
    </border>
    <border>
      <left style="thin"/>
      <right style="medium"/>
      <top style="thin"/>
      <bottom style="thin"/>
    </border>
    <border>
      <left style="thin">
        <color theme="5" tint="0.39998000860214233"/>
      </left>
      <right style="thin">
        <color theme="5" tint="0.39998000860214233"/>
      </right>
      <top style="thin">
        <color theme="5" tint="0.39998000860214233"/>
      </top>
      <bottom style="thin">
        <color theme="5" tint="0.39998000860214233"/>
      </bottom>
    </border>
    <border>
      <left style="thin">
        <color theme="5" tint="0.39998000860214233"/>
      </left>
      <right style="thin">
        <color theme="5" tint="0.39998000860214233"/>
      </right>
      <top style="thin">
        <color theme="5" tint="0.3999800086021423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5"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54" fillId="26"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7"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5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59" fillId="30" borderId="0" applyNumberFormat="0" applyBorder="0" applyAlignment="0" applyProtection="0"/>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1" borderId="9" applyNumberFormat="0" applyAlignment="0" applyProtection="0"/>
  </cellStyleXfs>
  <cellXfs count="137">
    <xf numFmtId="0" fontId="0" fillId="0" borderId="0" xfId="0" applyAlignment="1">
      <alignment/>
    </xf>
    <xf numFmtId="0" fontId="7" fillId="0" borderId="0" xfId="53" applyFont="1" applyFill="1" applyBorder="1">
      <alignment/>
      <protection/>
    </xf>
    <xf numFmtId="0" fontId="7" fillId="0" borderId="0" xfId="53" applyFont="1" applyFill="1" applyBorder="1" applyAlignment="1">
      <alignment horizontal="center"/>
      <protection/>
    </xf>
    <xf numFmtId="0" fontId="5" fillId="0" borderId="0" xfId="53" applyFont="1" applyFill="1" applyBorder="1">
      <alignment/>
      <protection/>
    </xf>
    <xf numFmtId="0" fontId="5" fillId="32" borderId="10" xfId="53" applyFont="1" applyFill="1" applyBorder="1" applyAlignment="1">
      <alignment horizontal="right"/>
      <protection/>
    </xf>
    <xf numFmtId="0" fontId="10" fillId="0" borderId="0" xfId="53" applyFont="1" applyFill="1" applyBorder="1">
      <alignment/>
      <protection/>
    </xf>
    <xf numFmtId="0" fontId="12" fillId="0" borderId="0" xfId="53" applyFont="1" applyFill="1" applyBorder="1" applyAlignment="1">
      <alignment horizontal="center"/>
      <protection/>
    </xf>
    <xf numFmtId="0" fontId="0" fillId="33" borderId="0" xfId="53" applyFill="1" applyAlignment="1">
      <alignment vertical="center"/>
      <protection/>
    </xf>
    <xf numFmtId="0" fontId="14" fillId="33" borderId="0" xfId="53" applyFont="1" applyFill="1">
      <alignment/>
      <protection/>
    </xf>
    <xf numFmtId="0" fontId="0" fillId="33" borderId="0" xfId="53" applyFill="1">
      <alignment/>
      <protection/>
    </xf>
    <xf numFmtId="0" fontId="15" fillId="33" borderId="0" xfId="53" applyFont="1" applyFill="1" applyAlignment="1">
      <alignment horizontal="center" vertical="center"/>
      <protection/>
    </xf>
    <xf numFmtId="0" fontId="0" fillId="33" borderId="0" xfId="53" applyFont="1" applyFill="1" applyAlignment="1">
      <alignment horizontal="left" vertical="center" wrapText="1"/>
      <protection/>
    </xf>
    <xf numFmtId="0" fontId="17" fillId="33" borderId="0" xfId="53" applyFont="1" applyFill="1">
      <alignment/>
      <protection/>
    </xf>
    <xf numFmtId="0" fontId="0" fillId="33" borderId="0" xfId="0" applyFill="1" applyAlignment="1">
      <alignment vertical="center" wrapText="1"/>
    </xf>
    <xf numFmtId="0" fontId="0" fillId="33" borderId="0" xfId="0" applyFill="1" applyAlignment="1">
      <alignment vertical="center"/>
    </xf>
    <xf numFmtId="0" fontId="0" fillId="0" borderId="0" xfId="0" applyAlignment="1">
      <alignment vertical="center"/>
    </xf>
    <xf numFmtId="0" fontId="6" fillId="33" borderId="0" xfId="0" applyFont="1" applyFill="1" applyAlignment="1">
      <alignment vertical="center" wrapText="1"/>
    </xf>
    <xf numFmtId="0" fontId="16" fillId="34" borderId="0" xfId="0" applyFont="1" applyFill="1" applyAlignment="1">
      <alignment vertical="center" wrapText="1"/>
    </xf>
    <xf numFmtId="0" fontId="6" fillId="33" borderId="0" xfId="0" applyFont="1" applyFill="1" applyAlignment="1">
      <alignment horizontal="left" vertical="center" wrapText="1"/>
    </xf>
    <xf numFmtId="0" fontId="6" fillId="33" borderId="0" xfId="0" applyNumberFormat="1" applyFont="1" applyFill="1" applyAlignment="1">
      <alignment vertical="center" wrapText="1"/>
    </xf>
    <xf numFmtId="0" fontId="15" fillId="33" borderId="0" xfId="0" applyFont="1" applyFill="1" applyAlignment="1">
      <alignment vertical="center" wrapText="1"/>
    </xf>
    <xf numFmtId="0" fontId="7" fillId="0" borderId="0" xfId="53" applyNumberFormat="1" applyFont="1" applyFill="1" applyBorder="1">
      <alignment/>
      <protection/>
    </xf>
    <xf numFmtId="0" fontId="11" fillId="0" borderId="0" xfId="53" applyNumberFormat="1" applyFont="1" applyFill="1" applyBorder="1" applyAlignment="1">
      <alignment horizontal="center"/>
      <protection/>
    </xf>
    <xf numFmtId="0" fontId="7" fillId="0" borderId="0" xfId="53" applyNumberFormat="1" applyFont="1" applyFill="1" applyBorder="1" applyAlignment="1">
      <alignment horizontal="center"/>
      <protection/>
    </xf>
    <xf numFmtId="0" fontId="7" fillId="0" borderId="0" xfId="53" applyNumberFormat="1" applyFont="1" applyFill="1" applyBorder="1" applyAlignment="1">
      <alignment horizontal="left"/>
      <protection/>
    </xf>
    <xf numFmtId="0" fontId="7" fillId="34" borderId="10" xfId="53" applyNumberFormat="1" applyFont="1" applyFill="1" applyBorder="1">
      <alignment/>
      <protection/>
    </xf>
    <xf numFmtId="0" fontId="11" fillId="34" borderId="10" xfId="53" applyNumberFormat="1" applyFont="1" applyFill="1" applyBorder="1" applyAlignment="1">
      <alignment horizontal="center"/>
      <protection/>
    </xf>
    <xf numFmtId="0" fontId="7" fillId="34" borderId="10" xfId="53" applyNumberFormat="1" applyFont="1" applyFill="1" applyBorder="1" applyAlignment="1">
      <alignment horizontal="center"/>
      <protection/>
    </xf>
    <xf numFmtId="0" fontId="7" fillId="34" borderId="10" xfId="53" applyNumberFormat="1" applyFont="1" applyFill="1" applyBorder="1" applyAlignment="1">
      <alignment horizontal="left"/>
      <protection/>
    </xf>
    <xf numFmtId="0" fontId="7" fillId="34" borderId="10" xfId="53" applyFont="1" applyFill="1" applyBorder="1" applyAlignment="1">
      <alignment horizontal="center"/>
      <protection/>
    </xf>
    <xf numFmtId="0" fontId="7" fillId="34" borderId="10" xfId="53" applyFont="1" applyFill="1" applyBorder="1">
      <alignment/>
      <protection/>
    </xf>
    <xf numFmtId="0" fontId="3" fillId="33" borderId="11" xfId="53" applyFont="1" applyFill="1" applyBorder="1" applyAlignment="1">
      <alignment horizontal="center"/>
      <protection/>
    </xf>
    <xf numFmtId="0" fontId="20" fillId="0" borderId="0" xfId="0" applyFont="1" applyAlignment="1">
      <alignment horizontal="center"/>
    </xf>
    <xf numFmtId="0" fontId="67" fillId="35" borderId="12" xfId="0" applyFont="1" applyFill="1" applyBorder="1" applyAlignment="1">
      <alignment horizontal="center"/>
    </xf>
    <xf numFmtId="0" fontId="67" fillId="35" borderId="13" xfId="0" applyFont="1" applyFill="1" applyBorder="1" applyAlignment="1">
      <alignment horizontal="center"/>
    </xf>
    <xf numFmtId="0" fontId="20" fillId="35" borderId="0" xfId="0" applyFont="1" applyFill="1" applyBorder="1" applyAlignment="1">
      <alignment horizontal="center"/>
    </xf>
    <xf numFmtId="0" fontId="20" fillId="35" borderId="14" xfId="0" applyFont="1" applyFill="1" applyBorder="1" applyAlignment="1">
      <alignment horizontal="center"/>
    </xf>
    <xf numFmtId="0" fontId="20" fillId="36" borderId="15"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20" fillId="0" borderId="0" xfId="0" applyFont="1" applyAlignment="1">
      <alignment horizontal="center" vertical="center" wrapText="1"/>
    </xf>
    <xf numFmtId="0" fontId="67" fillId="35" borderId="16" xfId="0" applyFont="1" applyFill="1" applyBorder="1" applyAlignment="1">
      <alignment horizontal="center"/>
    </xf>
    <xf numFmtId="0" fontId="68" fillId="36" borderId="17" xfId="0" applyFont="1" applyFill="1" applyBorder="1" applyAlignment="1">
      <alignment horizontal="center" vertical="center"/>
    </xf>
    <xf numFmtId="0" fontId="68" fillId="35" borderId="18" xfId="0" applyFont="1" applyFill="1" applyBorder="1" applyAlignment="1">
      <alignment horizontal="center"/>
    </xf>
    <xf numFmtId="0" fontId="20" fillId="37" borderId="19" xfId="0" applyFont="1" applyFill="1" applyBorder="1" applyAlignment="1">
      <alignment horizontal="center"/>
    </xf>
    <xf numFmtId="0" fontId="20" fillId="37" borderId="20" xfId="0" applyFont="1" applyFill="1" applyBorder="1" applyAlignment="1">
      <alignment horizontal="center"/>
    </xf>
    <xf numFmtId="0" fontId="20" fillId="37" borderId="21" xfId="0" applyFont="1" applyFill="1" applyBorder="1" applyAlignment="1">
      <alignment horizontal="center"/>
    </xf>
    <xf numFmtId="0" fontId="20" fillId="37" borderId="22" xfId="0" applyFont="1" applyFill="1" applyBorder="1" applyAlignment="1">
      <alignment horizontal="center"/>
    </xf>
    <xf numFmtId="0" fontId="20" fillId="37" borderId="0" xfId="0" applyFont="1" applyFill="1" applyBorder="1" applyAlignment="1">
      <alignment horizontal="center"/>
    </xf>
    <xf numFmtId="0" fontId="20" fillId="37" borderId="11" xfId="0" applyFont="1" applyFill="1" applyBorder="1" applyAlignment="1">
      <alignment horizontal="center"/>
    </xf>
    <xf numFmtId="0" fontId="20" fillId="37" borderId="18" xfId="0" applyFont="1" applyFill="1" applyBorder="1" applyAlignment="1">
      <alignment horizontal="center"/>
    </xf>
    <xf numFmtId="0" fontId="20" fillId="37" borderId="16" xfId="0" applyFont="1" applyFill="1" applyBorder="1" applyAlignment="1">
      <alignment horizontal="center"/>
    </xf>
    <xf numFmtId="0" fontId="20" fillId="37" borderId="23" xfId="0" applyFont="1" applyFill="1" applyBorder="1" applyAlignment="1">
      <alignment horizontal="center"/>
    </xf>
    <xf numFmtId="0" fontId="20" fillId="37" borderId="24" xfId="0" applyFont="1" applyFill="1" applyBorder="1" applyAlignment="1">
      <alignment horizontal="center"/>
    </xf>
    <xf numFmtId="0" fontId="20" fillId="37" borderId="25" xfId="0" applyFont="1" applyFill="1" applyBorder="1" applyAlignment="1">
      <alignment horizontal="center"/>
    </xf>
    <xf numFmtId="0" fontId="20" fillId="37" borderId="26" xfId="0" applyFont="1" applyFill="1" applyBorder="1" applyAlignment="1">
      <alignment horizontal="center"/>
    </xf>
    <xf numFmtId="0" fontId="68" fillId="35" borderId="16" xfId="0" applyFont="1" applyFill="1" applyBorder="1" applyAlignment="1">
      <alignment horizontal="center"/>
    </xf>
    <xf numFmtId="0" fontId="68" fillId="35" borderId="24" xfId="0" applyFont="1" applyFill="1" applyBorder="1" applyAlignment="1">
      <alignment horizontal="center"/>
    </xf>
    <xf numFmtId="0" fontId="21" fillId="38" borderId="23" xfId="53" applyFont="1" applyFill="1" applyBorder="1" applyAlignment="1">
      <alignment horizontal="center" vertical="center"/>
      <protection/>
    </xf>
    <xf numFmtId="0" fontId="21" fillId="38" borderId="17" xfId="53" applyFont="1" applyFill="1" applyBorder="1" applyAlignment="1">
      <alignment horizontal="center" vertical="center"/>
      <protection/>
    </xf>
    <xf numFmtId="0" fontId="20" fillId="36" borderId="15" xfId="0" applyFont="1" applyFill="1" applyBorder="1" applyAlignment="1">
      <alignment horizontal="center"/>
    </xf>
    <xf numFmtId="0" fontId="20" fillId="36" borderId="17" xfId="0" applyFont="1" applyFill="1" applyBorder="1" applyAlignment="1">
      <alignment horizontal="center"/>
    </xf>
    <xf numFmtId="0" fontId="20" fillId="36" borderId="10" xfId="0" applyFont="1" applyFill="1" applyBorder="1" applyAlignment="1">
      <alignment horizontal="center"/>
    </xf>
    <xf numFmtId="0" fontId="69" fillId="0" borderId="0" xfId="53" applyNumberFormat="1" applyFont="1" applyFill="1" applyBorder="1" applyAlignment="1">
      <alignment horizontal="center"/>
      <protection/>
    </xf>
    <xf numFmtId="0" fontId="9" fillId="35" borderId="11" xfId="53" applyFont="1" applyFill="1" applyBorder="1" applyAlignment="1">
      <alignment horizontal="center"/>
      <protection/>
    </xf>
    <xf numFmtId="0" fontId="7" fillId="34" borderId="27" xfId="53" applyFont="1" applyFill="1" applyBorder="1" applyAlignment="1">
      <alignment horizontal="center"/>
      <protection/>
    </xf>
    <xf numFmtId="0" fontId="7" fillId="0" borderId="11" xfId="53" applyFont="1" applyFill="1" applyBorder="1" applyAlignment="1">
      <alignment horizontal="center"/>
      <protection/>
    </xf>
    <xf numFmtId="0" fontId="20" fillId="35" borderId="19" xfId="0" applyFont="1" applyFill="1" applyBorder="1" applyAlignment="1" quotePrefix="1">
      <alignment horizontal="center"/>
    </xf>
    <xf numFmtId="0" fontId="20" fillId="35" borderId="21" xfId="0" applyFont="1" applyFill="1" applyBorder="1" applyAlignment="1">
      <alignment horizontal="center"/>
    </xf>
    <xf numFmtId="0" fontId="20" fillId="35" borderId="22" xfId="0" applyFont="1" applyFill="1" applyBorder="1" applyAlignment="1" quotePrefix="1">
      <alignment horizontal="center"/>
    </xf>
    <xf numFmtId="0" fontId="20" fillId="35" borderId="11" xfId="0" applyFont="1" applyFill="1" applyBorder="1" applyAlignment="1">
      <alignment horizontal="center"/>
    </xf>
    <xf numFmtId="0" fontId="20" fillId="35" borderId="22" xfId="0" applyFont="1" applyFill="1" applyBorder="1" applyAlignment="1">
      <alignment horizontal="center"/>
    </xf>
    <xf numFmtId="0" fontId="10" fillId="0" borderId="0" xfId="53" applyFont="1" applyFill="1" applyBorder="1" applyAlignment="1">
      <alignment horizontal="center"/>
      <protection/>
    </xf>
    <xf numFmtId="0" fontId="70" fillId="39" borderId="0" xfId="53" applyFont="1" applyFill="1" applyBorder="1" applyAlignment="1">
      <alignment horizontal="center"/>
      <protection/>
    </xf>
    <xf numFmtId="0" fontId="9" fillId="0" borderId="11" xfId="53" applyFont="1" applyFill="1" applyBorder="1" applyAlignment="1">
      <alignment horizontal="center"/>
      <protection/>
    </xf>
    <xf numFmtId="0" fontId="69" fillId="0" borderId="14" xfId="53" applyNumberFormat="1" applyFont="1" applyFill="1" applyBorder="1" applyAlignment="1">
      <alignment horizontal="center"/>
      <protection/>
    </xf>
    <xf numFmtId="0" fontId="7" fillId="34" borderId="28" xfId="53" applyNumberFormat="1" applyFont="1" applyFill="1" applyBorder="1">
      <alignment/>
      <protection/>
    </xf>
    <xf numFmtId="0" fontId="7" fillId="0" borderId="14" xfId="53" applyNumberFormat="1" applyFont="1" applyFill="1" applyBorder="1">
      <alignment/>
      <protection/>
    </xf>
    <xf numFmtId="0" fontId="24" fillId="0" borderId="0" xfId="53" applyNumberFormat="1" applyFont="1" applyFill="1" applyBorder="1" applyAlignment="1">
      <alignment horizontal="center"/>
      <protection/>
    </xf>
    <xf numFmtId="0" fontId="10" fillId="40" borderId="0" xfId="53" applyFont="1" applyFill="1" applyBorder="1">
      <alignment/>
      <protection/>
    </xf>
    <xf numFmtId="0" fontId="5" fillId="40" borderId="29" xfId="53" applyFont="1" applyFill="1" applyBorder="1" applyAlignment="1">
      <alignment horizontal="center"/>
      <protection/>
    </xf>
    <xf numFmtId="0" fontId="5" fillId="40" borderId="30" xfId="53" applyFont="1" applyFill="1" applyBorder="1" applyAlignment="1">
      <alignment horizontal="center"/>
      <protection/>
    </xf>
    <xf numFmtId="0" fontId="13" fillId="40" borderId="29" xfId="53" applyNumberFormat="1" applyFont="1" applyFill="1" applyBorder="1" applyAlignment="1">
      <alignment horizontal="center"/>
      <protection/>
    </xf>
    <xf numFmtId="0" fontId="7" fillId="40" borderId="30" xfId="53" applyNumberFormat="1" applyFont="1" applyFill="1" applyBorder="1" applyAlignment="1">
      <alignment horizontal="center"/>
      <protection/>
    </xf>
    <xf numFmtId="0" fontId="7" fillId="40" borderId="29" xfId="53" applyNumberFormat="1" applyFont="1" applyFill="1" applyBorder="1" applyAlignment="1">
      <alignment horizontal="center"/>
      <protection/>
    </xf>
    <xf numFmtId="0" fontId="4" fillId="33" borderId="22" xfId="53" applyFont="1" applyFill="1" applyBorder="1" applyAlignment="1">
      <alignment horizontal="center"/>
      <protection/>
    </xf>
    <xf numFmtId="168" fontId="19" fillId="40" borderId="18" xfId="53" applyNumberFormat="1" applyFont="1" applyFill="1" applyBorder="1" applyAlignment="1">
      <alignment horizontal="center" wrapText="1"/>
      <protection/>
    </xf>
    <xf numFmtId="0" fontId="4" fillId="40" borderId="16" xfId="53" applyFont="1" applyFill="1" applyBorder="1" applyAlignment="1">
      <alignment horizontal="center"/>
      <protection/>
    </xf>
    <xf numFmtId="0" fontId="4" fillId="40" borderId="18" xfId="53" applyFont="1" applyFill="1" applyBorder="1" applyAlignment="1">
      <alignment horizontal="center"/>
      <protection/>
    </xf>
    <xf numFmtId="168" fontId="19" fillId="40" borderId="19" xfId="53" applyNumberFormat="1" applyFont="1" applyFill="1" applyBorder="1" applyAlignment="1">
      <alignment horizontal="center" wrapText="1"/>
      <protection/>
    </xf>
    <xf numFmtId="0" fontId="3" fillId="33" borderId="31" xfId="53" applyFont="1" applyFill="1" applyBorder="1" applyAlignment="1">
      <alignment horizontal="center"/>
      <protection/>
    </xf>
    <xf numFmtId="0" fontId="4" fillId="33" borderId="14" xfId="53" applyFont="1" applyFill="1" applyBorder="1" applyAlignment="1">
      <alignment horizontal="center"/>
      <protection/>
    </xf>
    <xf numFmtId="0" fontId="23" fillId="0" borderId="0" xfId="53" applyFont="1" applyFill="1" applyBorder="1" applyAlignment="1">
      <alignment horizontal="center"/>
      <protection/>
    </xf>
    <xf numFmtId="0" fontId="5" fillId="0" borderId="0" xfId="53" applyFont="1" applyFill="1" applyBorder="1" applyAlignment="1">
      <alignment horizontal="center"/>
      <protection/>
    </xf>
    <xf numFmtId="0" fontId="5" fillId="37" borderId="19" xfId="53" applyFont="1" applyFill="1" applyBorder="1" applyAlignment="1">
      <alignment horizontal="right"/>
      <protection/>
    </xf>
    <xf numFmtId="0" fontId="5" fillId="37" borderId="22" xfId="53" applyFont="1" applyFill="1" applyBorder="1" applyAlignment="1">
      <alignment horizontal="right"/>
      <protection/>
    </xf>
    <xf numFmtId="0" fontId="4" fillId="32" borderId="13" xfId="53" applyFont="1" applyFill="1" applyBorder="1" applyAlignment="1">
      <alignment horizontal="center"/>
      <protection/>
    </xf>
    <xf numFmtId="0" fontId="4" fillId="32" borderId="31" xfId="53" applyFont="1" applyFill="1" applyBorder="1" applyAlignment="1">
      <alignment horizontal="center"/>
      <protection/>
    </xf>
    <xf numFmtId="0" fontId="4" fillId="32" borderId="32" xfId="53" applyFont="1" applyFill="1" applyBorder="1" applyAlignment="1">
      <alignment horizontal="center"/>
      <protection/>
    </xf>
    <xf numFmtId="0" fontId="4" fillId="37" borderId="33" xfId="53" applyFont="1" applyFill="1" applyBorder="1" applyAlignment="1">
      <alignment horizontal="center"/>
      <protection/>
    </xf>
    <xf numFmtId="0" fontId="4" fillId="37" borderId="14" xfId="53" applyFont="1" applyFill="1" applyBorder="1" applyAlignment="1">
      <alignment horizontal="center"/>
      <protection/>
    </xf>
    <xf numFmtId="0" fontId="8" fillId="33" borderId="34" xfId="53" applyFont="1" applyFill="1" applyBorder="1" applyAlignment="1">
      <alignment horizontal="left"/>
      <protection/>
    </xf>
    <xf numFmtId="0" fontId="8" fillId="33" borderId="29" xfId="53" applyFont="1" applyFill="1" applyBorder="1" applyAlignment="1">
      <alignment horizontal="left"/>
      <protection/>
    </xf>
    <xf numFmtId="0" fontId="4" fillId="0" borderId="35" xfId="53" applyFont="1" applyFill="1" applyBorder="1" applyAlignment="1">
      <alignment horizontal="center"/>
      <protection/>
    </xf>
    <xf numFmtId="2" fontId="8" fillId="0" borderId="36" xfId="53" applyNumberFormat="1" applyFont="1" applyFill="1" applyBorder="1" applyAlignment="1">
      <alignment horizontal="center"/>
      <protection/>
    </xf>
    <xf numFmtId="0" fontId="5" fillId="34" borderId="37" xfId="53" applyFont="1" applyFill="1" applyBorder="1" applyAlignment="1">
      <alignment horizontal="center"/>
      <protection/>
    </xf>
    <xf numFmtId="0" fontId="7" fillId="34" borderId="38" xfId="53" applyFont="1" applyFill="1" applyBorder="1">
      <alignment/>
      <protection/>
    </xf>
    <xf numFmtId="0" fontId="5" fillId="0" borderId="35" xfId="53" applyFont="1" applyFill="1" applyBorder="1" applyAlignment="1">
      <alignment horizontal="center"/>
      <protection/>
    </xf>
    <xf numFmtId="0" fontId="7" fillId="0" borderId="36" xfId="53" applyFont="1" applyFill="1" applyBorder="1">
      <alignment/>
      <protection/>
    </xf>
    <xf numFmtId="0" fontId="7" fillId="0" borderId="36" xfId="53" applyFont="1" applyFill="1" applyBorder="1" applyAlignment="1">
      <alignment horizontal="center"/>
      <protection/>
    </xf>
    <xf numFmtId="0" fontId="71" fillId="41" borderId="39" xfId="53" applyFont="1" applyFill="1" applyBorder="1" applyAlignment="1">
      <alignment horizontal="center"/>
      <protection/>
    </xf>
    <xf numFmtId="0" fontId="71" fillId="41" borderId="40" xfId="53" applyFont="1" applyFill="1" applyBorder="1" applyAlignment="1">
      <alignment horizontal="center"/>
      <protection/>
    </xf>
    <xf numFmtId="2" fontId="72" fillId="33" borderId="32" xfId="53" applyNumberFormat="1" applyFont="1" applyFill="1" applyBorder="1" applyAlignment="1">
      <alignment horizontal="center"/>
      <protection/>
    </xf>
    <xf numFmtId="2" fontId="72" fillId="33" borderId="36" xfId="53" applyNumberFormat="1" applyFont="1" applyFill="1" applyBorder="1" applyAlignment="1">
      <alignment horizontal="center"/>
      <protection/>
    </xf>
    <xf numFmtId="0" fontId="72" fillId="33" borderId="12" xfId="53" applyFont="1" applyFill="1" applyBorder="1" applyAlignment="1">
      <alignment horizontal="center"/>
      <protection/>
    </xf>
    <xf numFmtId="0" fontId="24" fillId="42" borderId="19" xfId="53" applyNumberFormat="1" applyFont="1" applyFill="1" applyBorder="1" applyAlignment="1">
      <alignment horizontal="center"/>
      <protection/>
    </xf>
    <xf numFmtId="0" fontId="24" fillId="42" borderId="20" xfId="53" applyNumberFormat="1" applyFont="1" applyFill="1" applyBorder="1" applyAlignment="1">
      <alignment horizontal="center"/>
      <protection/>
    </xf>
    <xf numFmtId="0" fontId="24" fillId="42" borderId="21" xfId="53" applyNumberFormat="1" applyFont="1" applyFill="1" applyBorder="1" applyAlignment="1">
      <alignment horizontal="center"/>
      <protection/>
    </xf>
    <xf numFmtId="0" fontId="24" fillId="42" borderId="22" xfId="53" applyNumberFormat="1" applyFont="1" applyFill="1" applyBorder="1" applyAlignment="1">
      <alignment horizontal="center"/>
      <protection/>
    </xf>
    <xf numFmtId="0" fontId="24" fillId="42" borderId="0" xfId="53" applyNumberFormat="1" applyFont="1" applyFill="1" applyBorder="1" applyAlignment="1">
      <alignment horizontal="center"/>
      <protection/>
    </xf>
    <xf numFmtId="0" fontId="24" fillId="42" borderId="11" xfId="53" applyNumberFormat="1" applyFont="1" applyFill="1" applyBorder="1" applyAlignment="1">
      <alignment horizontal="center"/>
      <protection/>
    </xf>
    <xf numFmtId="0" fontId="4" fillId="32" borderId="15" xfId="53" applyFont="1" applyFill="1" applyBorder="1" applyAlignment="1">
      <alignment horizontal="center"/>
      <protection/>
    </xf>
    <xf numFmtId="0" fontId="4" fillId="32" borderId="10" xfId="53" applyFont="1" applyFill="1" applyBorder="1" applyAlignment="1">
      <alignment horizontal="center"/>
      <protection/>
    </xf>
    <xf numFmtId="0" fontId="4" fillId="32" borderId="27" xfId="53" applyFont="1" applyFill="1" applyBorder="1" applyAlignment="1">
      <alignment horizontal="center"/>
      <protection/>
    </xf>
    <xf numFmtId="0" fontId="5" fillId="0" borderId="22" xfId="53" applyFont="1" applyFill="1" applyBorder="1" applyAlignment="1">
      <alignment horizontal="right"/>
      <protection/>
    </xf>
    <xf numFmtId="0" fontId="72" fillId="38" borderId="41" xfId="53" applyNumberFormat="1" applyFont="1" applyFill="1" applyBorder="1" applyAlignment="1">
      <alignment horizontal="center"/>
      <protection/>
    </xf>
    <xf numFmtId="0" fontId="72" fillId="38" borderId="41" xfId="53" applyNumberFormat="1" applyFont="1" applyFill="1" applyBorder="1" applyAlignment="1">
      <alignment horizontal="center" wrapText="1"/>
      <protection/>
    </xf>
    <xf numFmtId="0" fontId="72" fillId="38" borderId="42" xfId="53" applyNumberFormat="1" applyFont="1" applyFill="1" applyBorder="1" applyAlignment="1">
      <alignment horizontal="center"/>
      <protection/>
    </xf>
    <xf numFmtId="0" fontId="7" fillId="40" borderId="43" xfId="53" applyNumberFormat="1" applyFont="1" applyFill="1" applyBorder="1" applyAlignment="1">
      <alignment horizontal="center"/>
      <protection/>
    </xf>
    <xf numFmtId="0" fontId="4" fillId="38" borderId="44" xfId="53" applyFont="1" applyFill="1" applyBorder="1" applyAlignment="1">
      <alignment horizontal="left"/>
      <protection/>
    </xf>
    <xf numFmtId="0" fontId="5" fillId="35" borderId="43" xfId="53" applyFont="1" applyFill="1" applyBorder="1" applyAlignment="1">
      <alignment horizontal="center"/>
      <protection/>
    </xf>
    <xf numFmtId="2" fontId="4" fillId="38" borderId="45" xfId="53" applyNumberFormat="1" applyFont="1" applyFill="1" applyBorder="1" applyAlignment="1">
      <alignment horizontal="center"/>
      <protection/>
    </xf>
    <xf numFmtId="0" fontId="4" fillId="38" borderId="46" xfId="53" applyFont="1" applyFill="1" applyBorder="1" applyAlignment="1">
      <alignment horizontal="center"/>
      <protection/>
    </xf>
    <xf numFmtId="0" fontId="72" fillId="38" borderId="47" xfId="53" applyNumberFormat="1" applyFont="1" applyFill="1" applyBorder="1" applyAlignment="1">
      <alignment horizontal="center"/>
      <protection/>
    </xf>
    <xf numFmtId="0" fontId="72" fillId="33" borderId="19" xfId="53" applyFont="1" applyFill="1" applyBorder="1" applyAlignment="1">
      <alignment horizontal="center"/>
      <protection/>
    </xf>
    <xf numFmtId="0" fontId="21" fillId="38" borderId="24" xfId="53" applyFont="1" applyFill="1" applyBorder="1" applyAlignment="1">
      <alignment horizontal="center" vertical="center"/>
      <protection/>
    </xf>
    <xf numFmtId="0" fontId="19" fillId="33" borderId="0" xfId="0" applyFont="1" applyFill="1" applyAlignment="1">
      <alignment vertical="center" wrapText="1"/>
    </xf>
    <xf numFmtId="0" fontId="6" fillId="33" borderId="0" xfId="0" applyFont="1" applyFill="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b/>
        <i val="0"/>
        <color auto="1"/>
      </font>
      <fill>
        <patternFill>
          <bgColor indexed="22"/>
        </patternFill>
      </fill>
    </dxf>
    <dxf>
      <font>
        <b val="0"/>
        <i val="0"/>
        <strike val="0"/>
        <color theme="3" tint="0.7999799847602844"/>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F35"/>
  <sheetViews>
    <sheetView tabSelected="1" zoomScale="90" zoomScaleNormal="90" zoomScalePageLayoutView="0" workbookViewId="0" topLeftCell="A1">
      <selection activeCell="B3" sqref="B3"/>
    </sheetView>
  </sheetViews>
  <sheetFormatPr defaultColWidth="11.421875" defaultRowHeight="12.75"/>
  <cols>
    <col min="1" max="1" width="8.00390625" style="7" customWidth="1"/>
    <col min="2" max="2" width="143.00390625" style="9" customWidth="1"/>
    <col min="3" max="16384" width="11.421875" style="9" customWidth="1"/>
  </cols>
  <sheetData>
    <row r="2" spans="2:3" ht="31.5" customHeight="1">
      <c r="B2" s="12" t="s">
        <v>769</v>
      </c>
      <c r="C2" s="8"/>
    </row>
    <row r="3" spans="1:2" ht="28.5" customHeight="1">
      <c r="A3" s="10"/>
      <c r="B3" s="11"/>
    </row>
    <row r="4" spans="1:58" s="15" customFormat="1" ht="18.75" customHeight="1">
      <c r="A4" s="13"/>
      <c r="B4" s="17" t="s">
        <v>3</v>
      </c>
      <c r="C4" s="13"/>
      <c r="D4" s="135"/>
      <c r="E4" s="135"/>
      <c r="F4" s="135"/>
      <c r="G4" s="135"/>
      <c r="H4" s="135"/>
      <c r="I4" s="135"/>
      <c r="J4" s="135"/>
      <c r="K4" s="135"/>
      <c r="L4" s="135"/>
      <c r="M4" s="135"/>
      <c r="N4" s="135"/>
      <c r="O4" s="135"/>
      <c r="P4" s="135"/>
      <c r="Q4" s="135"/>
      <c r="R4" s="135"/>
      <c r="S4" s="135"/>
      <c r="T4" s="135"/>
      <c r="U4" s="135"/>
      <c r="V4" s="135"/>
      <c r="W4" s="135"/>
      <c r="X4" s="135"/>
      <c r="Y4" s="135"/>
      <c r="Z4" s="135"/>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row>
    <row r="5" spans="1:58" s="15" customFormat="1" ht="120" customHeight="1">
      <c r="A5" s="13"/>
      <c r="B5" s="18" t="s">
        <v>775</v>
      </c>
      <c r="C5" s="13"/>
      <c r="D5" s="136"/>
      <c r="E5" s="136"/>
      <c r="F5" s="136"/>
      <c r="G5" s="136"/>
      <c r="H5" s="136"/>
      <c r="I5" s="136"/>
      <c r="J5" s="136"/>
      <c r="K5" s="136"/>
      <c r="L5" s="136"/>
      <c r="M5" s="136"/>
      <c r="N5" s="136"/>
      <c r="O5" s="136"/>
      <c r="P5" s="136"/>
      <c r="Q5" s="136"/>
      <c r="R5" s="136"/>
      <c r="S5" s="136"/>
      <c r="T5" s="136"/>
      <c r="U5" s="136"/>
      <c r="V5" s="136"/>
      <c r="W5" s="136"/>
      <c r="X5" s="136"/>
      <c r="Y5" s="136"/>
      <c r="Z5" s="136"/>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row>
    <row r="6" spans="1:2" ht="29.25" customHeight="1">
      <c r="A6" s="10"/>
      <c r="B6" s="17" t="s">
        <v>2</v>
      </c>
    </row>
    <row r="7" spans="1:2" ht="7.5" customHeight="1">
      <c r="A7" s="10"/>
      <c r="B7" s="19"/>
    </row>
    <row r="8" spans="1:2" ht="137.25" customHeight="1">
      <c r="A8" s="10"/>
      <c r="B8" s="19" t="s">
        <v>779</v>
      </c>
    </row>
    <row r="9" spans="1:2" ht="48.75" customHeight="1">
      <c r="A9" s="10"/>
      <c r="B9" s="16" t="s">
        <v>780</v>
      </c>
    </row>
    <row r="10" spans="1:2" ht="29.25" customHeight="1">
      <c r="A10" s="10"/>
      <c r="B10" s="17" t="s">
        <v>770</v>
      </c>
    </row>
    <row r="11" spans="1:2" ht="7.5" customHeight="1">
      <c r="A11" s="10"/>
      <c r="B11" s="19"/>
    </row>
    <row r="12" spans="1:2" ht="42.75" customHeight="1">
      <c r="A12" s="10"/>
      <c r="B12" s="19" t="s">
        <v>771</v>
      </c>
    </row>
    <row r="13" ht="52.5" customHeight="1">
      <c r="B13" s="20" t="s">
        <v>773</v>
      </c>
    </row>
    <row r="14" ht="15">
      <c r="B14" s="16"/>
    </row>
    <row r="15" ht="15">
      <c r="B15" s="16" t="s">
        <v>772</v>
      </c>
    </row>
    <row r="16" ht="15">
      <c r="B16" s="16"/>
    </row>
    <row r="17" ht="15">
      <c r="B17" s="16"/>
    </row>
    <row r="18" ht="15">
      <c r="B18" s="16"/>
    </row>
    <row r="19" ht="15">
      <c r="B19" s="16"/>
    </row>
    <row r="20" ht="15">
      <c r="B20" s="16"/>
    </row>
    <row r="21" ht="15">
      <c r="B21" s="16"/>
    </row>
    <row r="22" ht="15">
      <c r="B22" s="16"/>
    </row>
    <row r="23" ht="15">
      <c r="B23" s="16"/>
    </row>
    <row r="24" ht="15">
      <c r="B24" s="16"/>
    </row>
    <row r="25" ht="15">
      <c r="B25" s="16"/>
    </row>
    <row r="26" ht="15">
      <c r="B26" s="16"/>
    </row>
    <row r="27" ht="15">
      <c r="B27" s="16"/>
    </row>
    <row r="28" ht="15">
      <c r="B28" s="16"/>
    </row>
    <row r="29" ht="15">
      <c r="B29" s="16"/>
    </row>
    <row r="30" ht="15">
      <c r="B30" s="16"/>
    </row>
    <row r="31" ht="15">
      <c r="B31" s="16"/>
    </row>
    <row r="32" ht="15">
      <c r="B32" s="16"/>
    </row>
    <row r="33" ht="15">
      <c r="B33" s="16"/>
    </row>
    <row r="34" ht="15">
      <c r="B34" s="16"/>
    </row>
    <row r="35" ht="15">
      <c r="B35" s="16"/>
    </row>
  </sheetData>
  <sheetProtection/>
  <mergeCells count="2">
    <mergeCell ref="D4:Z4"/>
    <mergeCell ref="D5:Z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75"/>
  <sheetViews>
    <sheetView zoomScale="130" zoomScaleNormal="130" zoomScalePageLayoutView="0" workbookViewId="0" topLeftCell="A1">
      <pane ySplit="9" topLeftCell="A10" activePane="bottomLeft" state="frozen"/>
      <selection pane="topLeft" activeCell="A1" sqref="A1"/>
      <selection pane="bottomLeft" activeCell="AD17" sqref="AD17"/>
    </sheetView>
  </sheetViews>
  <sheetFormatPr defaultColWidth="8.140625" defaultRowHeight="12.75" customHeight="1"/>
  <cols>
    <col min="1" max="1" width="13.140625" style="106" customWidth="1"/>
    <col min="2" max="2" width="2.00390625" style="79" customWidth="1"/>
    <col min="3" max="3" width="3.140625" style="76" customWidth="1"/>
    <col min="4" max="11" width="3.140625" style="21" customWidth="1"/>
    <col min="12" max="12" width="3.140625" style="22" customWidth="1"/>
    <col min="13" max="14" width="3.140625" style="23" customWidth="1"/>
    <col min="15" max="15" width="3.140625" style="24" customWidth="1"/>
    <col min="16" max="16" width="1.7109375" style="83" customWidth="1"/>
    <col min="17" max="17" width="7.28125" style="2" customWidth="1"/>
    <col min="18" max="18" width="12.7109375" style="65" customWidth="1"/>
    <col min="19" max="19" width="10.8515625" style="107" customWidth="1"/>
    <col min="20" max="20" width="3.140625" style="2" customWidth="1"/>
    <col min="21" max="21" width="3.140625" style="6" customWidth="1"/>
    <col min="22" max="32" width="3.140625" style="2" customWidth="1"/>
    <col min="33" max="35" width="3.8515625" style="2" customWidth="1"/>
    <col min="36" max="37" width="3.8515625" style="1" customWidth="1"/>
    <col min="38" max="51" width="2.57421875" style="1" customWidth="1"/>
    <col min="52" max="16384" width="8.140625" style="1" customWidth="1"/>
  </cols>
  <sheetData>
    <row r="1" spans="1:33" s="3" customFormat="1" ht="12" customHeight="1" thickBot="1">
      <c r="A1" s="120"/>
      <c r="B1" s="120"/>
      <c r="C1" s="121"/>
      <c r="D1" s="121"/>
      <c r="E1" s="121"/>
      <c r="F1" s="121"/>
      <c r="G1" s="121"/>
      <c r="H1" s="121"/>
      <c r="I1" s="121" t="s">
        <v>788</v>
      </c>
      <c r="J1" s="121"/>
      <c r="K1" s="121"/>
      <c r="L1" s="121"/>
      <c r="M1" s="121"/>
      <c r="N1" s="121"/>
      <c r="O1" s="121"/>
      <c r="P1" s="122"/>
      <c r="Q1" s="95" t="s">
        <v>6</v>
      </c>
      <c r="R1" s="96" t="s">
        <v>5</v>
      </c>
      <c r="S1" s="97" t="s">
        <v>4</v>
      </c>
      <c r="T1" s="91"/>
      <c r="U1" s="91"/>
      <c r="V1" s="91"/>
      <c r="W1" s="91"/>
      <c r="X1" s="91"/>
      <c r="Y1" s="91"/>
      <c r="Z1" s="91"/>
      <c r="AA1" s="91"/>
      <c r="AB1" s="91"/>
      <c r="AC1" s="91"/>
      <c r="AD1" s="91"/>
      <c r="AE1" s="91"/>
      <c r="AF1" s="91"/>
      <c r="AG1" s="92"/>
    </row>
    <row r="2" spans="1:253" ht="12.75" customHeight="1">
      <c r="A2" s="98" t="s">
        <v>776</v>
      </c>
      <c r="B2" s="72"/>
      <c r="C2" s="72">
        <v>1</v>
      </c>
      <c r="D2" s="72">
        <v>2</v>
      </c>
      <c r="E2" s="72">
        <v>3</v>
      </c>
      <c r="F2" s="72">
        <v>4</v>
      </c>
      <c r="G2" s="72">
        <v>5</v>
      </c>
      <c r="H2" s="72">
        <v>6</v>
      </c>
      <c r="I2" s="72">
        <v>7</v>
      </c>
      <c r="J2" s="72">
        <v>8</v>
      </c>
      <c r="K2" s="72">
        <v>9</v>
      </c>
      <c r="L2" s="72">
        <v>10</v>
      </c>
      <c r="M2" s="72">
        <v>11</v>
      </c>
      <c r="N2" s="72">
        <v>12</v>
      </c>
      <c r="O2" s="72">
        <v>13</v>
      </c>
      <c r="P2" s="72"/>
      <c r="Q2" s="113">
        <v>1</v>
      </c>
      <c r="R2" s="89">
        <f>COUNTIF(Q$10:Q$6030,Q2)</f>
        <v>0</v>
      </c>
      <c r="S2" s="111">
        <v>100000</v>
      </c>
      <c r="T2" s="77"/>
      <c r="U2" s="77"/>
      <c r="V2" s="77"/>
      <c r="W2" s="77"/>
      <c r="X2" s="77"/>
      <c r="Y2" s="77"/>
      <c r="Z2" s="77"/>
      <c r="AA2" s="77"/>
      <c r="AB2" s="77"/>
      <c r="AC2" s="77"/>
      <c r="AD2" s="77"/>
      <c r="AE2" s="77"/>
      <c r="AF2" s="77"/>
      <c r="AH2" s="1"/>
      <c r="AI2" s="1"/>
      <c r="AL2" s="2"/>
      <c r="AQ2" s="2"/>
      <c r="AV2" s="2"/>
      <c r="BA2" s="2"/>
      <c r="BF2" s="2"/>
      <c r="BK2" s="2"/>
      <c r="BP2" s="2"/>
      <c r="BU2" s="2"/>
      <c r="BZ2" s="2"/>
      <c r="CE2" s="2"/>
      <c r="CJ2" s="2"/>
      <c r="CO2" s="2"/>
      <c r="CT2" s="2"/>
      <c r="CY2" s="2"/>
      <c r="DD2" s="2"/>
      <c r="DI2" s="2"/>
      <c r="DN2" s="2"/>
      <c r="DS2" s="2"/>
      <c r="DX2" s="2"/>
      <c r="EC2" s="2"/>
      <c r="EH2" s="2"/>
      <c r="EM2" s="2"/>
      <c r="ER2" s="2"/>
      <c r="EW2" s="2"/>
      <c r="FB2" s="2"/>
      <c r="FG2" s="2"/>
      <c r="FL2" s="2"/>
      <c r="FQ2" s="2"/>
      <c r="FV2" s="2"/>
      <c r="GA2" s="2"/>
      <c r="GF2" s="2"/>
      <c r="GK2" s="2"/>
      <c r="GP2" s="2"/>
      <c r="GU2" s="2"/>
      <c r="GZ2" s="2"/>
      <c r="HE2" s="2"/>
      <c r="HJ2" s="2"/>
      <c r="HO2" s="2"/>
      <c r="HT2" s="2"/>
      <c r="HY2" s="2"/>
      <c r="ID2" s="2"/>
      <c r="II2" s="2"/>
      <c r="IN2" s="2"/>
      <c r="IS2" s="2"/>
    </row>
    <row r="3" spans="1:253" ht="12.75" customHeight="1">
      <c r="A3" s="98" t="s">
        <v>777</v>
      </c>
      <c r="B3" s="72">
        <v>1</v>
      </c>
      <c r="C3" s="109" t="s">
        <v>774</v>
      </c>
      <c r="D3" s="109" t="s">
        <v>774</v>
      </c>
      <c r="E3" s="109" t="s">
        <v>774</v>
      </c>
      <c r="F3" s="109"/>
      <c r="G3" s="109" t="s">
        <v>774</v>
      </c>
      <c r="H3" s="109" t="s">
        <v>774</v>
      </c>
      <c r="I3" s="109"/>
      <c r="J3" s="109" t="s">
        <v>774</v>
      </c>
      <c r="K3" s="109" t="s">
        <v>774</v>
      </c>
      <c r="L3" s="109"/>
      <c r="M3" s="109" t="s">
        <v>774</v>
      </c>
      <c r="N3" s="109" t="s">
        <v>774</v>
      </c>
      <c r="O3" s="109"/>
      <c r="P3" s="72">
        <v>1</v>
      </c>
      <c r="Q3" s="90">
        <f>Q2+1</f>
        <v>2</v>
      </c>
      <c r="R3" s="31">
        <f>COUNTIF(Q$10:Q$6030,Q3)</f>
        <v>2</v>
      </c>
      <c r="S3" s="112">
        <v>1500</v>
      </c>
      <c r="T3" s="77"/>
      <c r="U3" s="77"/>
      <c r="V3" s="77"/>
      <c r="W3" s="77"/>
      <c r="X3" s="77"/>
      <c r="Y3" s="77"/>
      <c r="Z3" s="77"/>
      <c r="AA3" s="77"/>
      <c r="AB3" s="77"/>
      <c r="AC3" s="77"/>
      <c r="AD3" s="77"/>
      <c r="AE3" s="77"/>
      <c r="AF3" s="77"/>
      <c r="AH3" s="1"/>
      <c r="AI3" s="1"/>
      <c r="AL3" s="2"/>
      <c r="AQ3" s="2"/>
      <c r="AV3" s="2"/>
      <c r="BA3" s="2"/>
      <c r="BF3" s="2"/>
      <c r="BK3" s="2"/>
      <c r="BP3" s="2"/>
      <c r="BU3" s="2"/>
      <c r="BZ3" s="2"/>
      <c r="CE3" s="2"/>
      <c r="CJ3" s="2"/>
      <c r="CO3" s="2"/>
      <c r="CT3" s="2"/>
      <c r="CY3" s="2"/>
      <c r="DD3" s="2"/>
      <c r="DI3" s="2"/>
      <c r="DN3" s="2"/>
      <c r="DS3" s="2"/>
      <c r="DX3" s="2"/>
      <c r="EC3" s="2"/>
      <c r="EH3" s="2"/>
      <c r="EM3" s="2"/>
      <c r="ER3" s="2"/>
      <c r="EW3" s="2"/>
      <c r="FB3" s="2"/>
      <c r="FG3" s="2"/>
      <c r="FL3" s="2"/>
      <c r="FQ3" s="2"/>
      <c r="FV3" s="2"/>
      <c r="GA3" s="2"/>
      <c r="GF3" s="2"/>
      <c r="GK3" s="2"/>
      <c r="GP3" s="2"/>
      <c r="GU3" s="2"/>
      <c r="GZ3" s="2"/>
      <c r="HE3" s="2"/>
      <c r="HJ3" s="2"/>
      <c r="HO3" s="2"/>
      <c r="HT3" s="2"/>
      <c r="HY3" s="2"/>
      <c r="ID3" s="2"/>
      <c r="II3" s="2"/>
      <c r="IN3" s="2"/>
      <c r="IS3" s="2"/>
    </row>
    <row r="4" spans="1:33" s="3" customFormat="1" ht="12.75" customHeight="1">
      <c r="A4" s="98" t="s">
        <v>778</v>
      </c>
      <c r="B4" s="72">
        <v>0</v>
      </c>
      <c r="C4" s="109"/>
      <c r="D4" s="109" t="s">
        <v>774</v>
      </c>
      <c r="E4" s="109" t="s">
        <v>774</v>
      </c>
      <c r="F4" s="109"/>
      <c r="G4" s="109" t="s">
        <v>774</v>
      </c>
      <c r="H4" s="109"/>
      <c r="I4" s="109" t="s">
        <v>774</v>
      </c>
      <c r="J4" s="109" t="s">
        <v>774</v>
      </c>
      <c r="K4" s="109" t="s">
        <v>774</v>
      </c>
      <c r="L4" s="109"/>
      <c r="M4" s="109" t="s">
        <v>774</v>
      </c>
      <c r="N4" s="109"/>
      <c r="O4" s="109"/>
      <c r="P4" s="72">
        <v>0</v>
      </c>
      <c r="Q4" s="90">
        <f>Q3+1</f>
        <v>3</v>
      </c>
      <c r="R4" s="31">
        <f>COUNTIF(Q$10:Q$6030,Q4)</f>
        <v>4</v>
      </c>
      <c r="S4" s="112">
        <v>20</v>
      </c>
      <c r="T4" s="91"/>
      <c r="U4" s="91"/>
      <c r="V4" s="91"/>
      <c r="W4" s="91"/>
      <c r="X4" s="91"/>
      <c r="Y4" s="91"/>
      <c r="Z4" s="91"/>
      <c r="AA4" s="91"/>
      <c r="AB4" s="91"/>
      <c r="AC4" s="91"/>
      <c r="AD4" s="91"/>
      <c r="AE4" s="91"/>
      <c r="AF4" s="91"/>
      <c r="AG4" s="92"/>
    </row>
    <row r="5" spans="1:256" s="3" customFormat="1" ht="12.75" customHeight="1">
      <c r="A5" s="99"/>
      <c r="B5" s="72">
        <v>2</v>
      </c>
      <c r="C5" s="110"/>
      <c r="D5" s="110"/>
      <c r="E5" s="110"/>
      <c r="F5" s="110" t="s">
        <v>774</v>
      </c>
      <c r="G5" s="110"/>
      <c r="H5" s="110"/>
      <c r="I5" s="110" t="s">
        <v>774</v>
      </c>
      <c r="J5" s="110" t="s">
        <v>774</v>
      </c>
      <c r="K5" s="110" t="s">
        <v>774</v>
      </c>
      <c r="L5" s="110" t="s">
        <v>774</v>
      </c>
      <c r="M5" s="110" t="s">
        <v>774</v>
      </c>
      <c r="N5" s="110" t="s">
        <v>774</v>
      </c>
      <c r="O5" s="110" t="s">
        <v>774</v>
      </c>
      <c r="P5" s="72">
        <v>2</v>
      </c>
      <c r="Q5" s="90">
        <f>Q4+1</f>
        <v>4</v>
      </c>
      <c r="R5" s="31">
        <f>COUNTIF(Q$10:Q$6030,Q5)</f>
        <v>4</v>
      </c>
      <c r="S5" s="112">
        <v>3</v>
      </c>
      <c r="T5" s="77"/>
      <c r="U5" s="77"/>
      <c r="V5" s="77"/>
      <c r="W5" s="77"/>
      <c r="X5" s="77"/>
      <c r="Y5" s="77"/>
      <c r="Z5" s="77"/>
      <c r="AA5" s="77"/>
      <c r="AB5" s="77"/>
      <c r="AC5" s="77"/>
      <c r="AD5" s="77"/>
      <c r="AE5" s="77"/>
      <c r="AF5" s="77"/>
      <c r="AG5" s="2"/>
      <c r="AH5" s="1"/>
      <c r="AI5" s="1"/>
      <c r="AJ5" s="1"/>
      <c r="AK5" s="1"/>
      <c r="AL5" s="2"/>
      <c r="AM5" s="1"/>
      <c r="AN5" s="1"/>
      <c r="AO5" s="1"/>
      <c r="AP5" s="1"/>
      <c r="AQ5" s="2"/>
      <c r="AR5" s="1"/>
      <c r="AS5" s="1"/>
      <c r="AT5" s="1"/>
      <c r="AU5" s="1"/>
      <c r="AV5" s="2"/>
      <c r="AW5" s="1"/>
      <c r="AX5" s="1"/>
      <c r="AY5" s="1"/>
      <c r="AZ5" s="1"/>
      <c r="BA5" s="2"/>
      <c r="BB5" s="1"/>
      <c r="BC5" s="1"/>
      <c r="BD5" s="1"/>
      <c r="BE5" s="1"/>
      <c r="BF5" s="2"/>
      <c r="BG5" s="1"/>
      <c r="BH5" s="1"/>
      <c r="BI5" s="1"/>
      <c r="BJ5" s="1"/>
      <c r="BK5" s="2"/>
      <c r="BL5" s="1"/>
      <c r="BM5" s="1"/>
      <c r="BN5" s="1"/>
      <c r="BO5" s="1"/>
      <c r="BP5" s="2"/>
      <c r="BQ5" s="1"/>
      <c r="BR5" s="1"/>
      <c r="BS5" s="1"/>
      <c r="BT5" s="1"/>
      <c r="BU5" s="2"/>
      <c r="BV5" s="1"/>
      <c r="BW5" s="1"/>
      <c r="BX5" s="1"/>
      <c r="BY5" s="1"/>
      <c r="BZ5" s="2"/>
      <c r="CA5" s="1"/>
      <c r="CB5" s="1"/>
      <c r="CC5" s="1"/>
      <c r="CD5" s="1"/>
      <c r="CE5" s="2"/>
      <c r="CF5" s="1"/>
      <c r="CG5" s="1"/>
      <c r="CH5" s="1"/>
      <c r="CI5" s="1"/>
      <c r="CJ5" s="2"/>
      <c r="CK5" s="1"/>
      <c r="CL5" s="1"/>
      <c r="CM5" s="1"/>
      <c r="CN5" s="1"/>
      <c r="CO5" s="2"/>
      <c r="CP5" s="1"/>
      <c r="CQ5" s="1"/>
      <c r="CR5" s="1"/>
      <c r="CS5" s="1"/>
      <c r="CT5" s="2"/>
      <c r="CU5" s="1"/>
      <c r="CV5" s="1"/>
      <c r="CW5" s="1"/>
      <c r="CX5" s="1"/>
      <c r="CY5" s="2"/>
      <c r="CZ5" s="1"/>
      <c r="DA5" s="1"/>
      <c r="DB5" s="1"/>
      <c r="DC5" s="1"/>
      <c r="DD5" s="2"/>
      <c r="DE5" s="1"/>
      <c r="DF5" s="1"/>
      <c r="DG5" s="1"/>
      <c r="DH5" s="1"/>
      <c r="DI5" s="2"/>
      <c r="DJ5" s="1"/>
      <c r="DK5" s="1"/>
      <c r="DL5" s="1"/>
      <c r="DM5" s="1"/>
      <c r="DN5" s="2"/>
      <c r="DO5" s="1"/>
      <c r="DP5" s="1"/>
      <c r="DQ5" s="1"/>
      <c r="DR5" s="1"/>
      <c r="DS5" s="2"/>
      <c r="DT5" s="1"/>
      <c r="DU5" s="1"/>
      <c r="DV5" s="1"/>
      <c r="DW5" s="1"/>
      <c r="DX5" s="2"/>
      <c r="DY5" s="1"/>
      <c r="DZ5" s="1"/>
      <c r="EA5" s="1"/>
      <c r="EB5" s="1"/>
      <c r="EC5" s="2"/>
      <c r="ED5" s="1"/>
      <c r="EE5" s="1"/>
      <c r="EF5" s="1"/>
      <c r="EG5" s="1"/>
      <c r="EH5" s="2"/>
      <c r="EI5" s="1"/>
      <c r="EJ5" s="1"/>
      <c r="EK5" s="1"/>
      <c r="EL5" s="1"/>
      <c r="EM5" s="2"/>
      <c r="EN5" s="1"/>
      <c r="EO5" s="1"/>
      <c r="EP5" s="1"/>
      <c r="EQ5" s="1"/>
      <c r="ER5" s="2"/>
      <c r="ES5" s="1"/>
      <c r="ET5" s="1"/>
      <c r="EU5" s="1"/>
      <c r="EV5" s="1"/>
      <c r="EW5" s="2"/>
      <c r="EX5" s="1"/>
      <c r="EY5" s="1"/>
      <c r="EZ5" s="1"/>
      <c r="FA5" s="1"/>
      <c r="FB5" s="2"/>
      <c r="FC5" s="1"/>
      <c r="FD5" s="1"/>
      <c r="FE5" s="1"/>
      <c r="FF5" s="1"/>
      <c r="FG5" s="2"/>
      <c r="FH5" s="1"/>
      <c r="FI5" s="1"/>
      <c r="FJ5" s="1"/>
      <c r="FK5" s="1"/>
      <c r="FL5" s="2"/>
      <c r="FM5" s="1"/>
      <c r="FN5" s="1"/>
      <c r="FO5" s="1"/>
      <c r="FP5" s="1"/>
      <c r="FQ5" s="2"/>
      <c r="FR5" s="1"/>
      <c r="FS5" s="1"/>
      <c r="FT5" s="1"/>
      <c r="FU5" s="1"/>
      <c r="FV5" s="2"/>
      <c r="FW5" s="1"/>
      <c r="FX5" s="1"/>
      <c r="FY5" s="1"/>
      <c r="FZ5" s="1"/>
      <c r="GA5" s="2"/>
      <c r="GB5" s="1"/>
      <c r="GC5" s="1"/>
      <c r="GD5" s="1"/>
      <c r="GE5" s="1"/>
      <c r="GF5" s="2"/>
      <c r="GG5" s="1"/>
      <c r="GH5" s="1"/>
      <c r="GI5" s="1"/>
      <c r="GJ5" s="1"/>
      <c r="GK5" s="2"/>
      <c r="GL5" s="1"/>
      <c r="GM5" s="1"/>
      <c r="GN5" s="1"/>
      <c r="GO5" s="1"/>
      <c r="GP5" s="2"/>
      <c r="GQ5" s="1"/>
      <c r="GR5" s="1"/>
      <c r="GS5" s="1"/>
      <c r="GT5" s="1"/>
      <c r="GU5" s="2"/>
      <c r="GV5" s="1"/>
      <c r="GW5" s="1"/>
      <c r="GX5" s="1"/>
      <c r="GY5" s="1"/>
      <c r="GZ5" s="2"/>
      <c r="HA5" s="1"/>
      <c r="HB5" s="1"/>
      <c r="HC5" s="1"/>
      <c r="HD5" s="1"/>
      <c r="HE5" s="2"/>
      <c r="HF5" s="1"/>
      <c r="HG5" s="1"/>
      <c r="HH5" s="1"/>
      <c r="HI5" s="1"/>
      <c r="HJ5" s="2"/>
      <c r="HK5" s="1"/>
      <c r="HL5" s="1"/>
      <c r="HM5" s="1"/>
      <c r="HN5" s="1"/>
      <c r="HO5" s="2"/>
      <c r="HP5" s="1"/>
      <c r="HQ5" s="1"/>
      <c r="HR5" s="1"/>
      <c r="HS5" s="1"/>
      <c r="HT5" s="2"/>
      <c r="HU5" s="1"/>
      <c r="HV5" s="1"/>
      <c r="HW5" s="1"/>
      <c r="HX5" s="1"/>
      <c r="HY5" s="2"/>
      <c r="HZ5" s="1"/>
      <c r="IA5" s="1"/>
      <c r="IB5" s="1"/>
      <c r="IC5" s="1"/>
      <c r="ID5" s="2"/>
      <c r="IE5" s="1"/>
      <c r="IF5" s="1"/>
      <c r="IG5" s="1"/>
      <c r="IH5" s="1"/>
      <c r="II5" s="2"/>
      <c r="IJ5" s="1"/>
      <c r="IK5" s="1"/>
      <c r="IL5" s="1"/>
      <c r="IM5" s="1"/>
      <c r="IN5" s="2"/>
      <c r="IO5" s="1"/>
      <c r="IP5" s="1"/>
      <c r="IQ5" s="1"/>
      <c r="IR5" s="1"/>
      <c r="IS5" s="2"/>
      <c r="IT5" s="1"/>
      <c r="IU5" s="1"/>
      <c r="IV5" s="1"/>
    </row>
    <row r="6" spans="1:256" s="3" customFormat="1" ht="12.75" customHeight="1">
      <c r="A6" s="99" t="s">
        <v>781</v>
      </c>
      <c r="B6" s="86"/>
      <c r="C6" s="114">
        <f>3-COUNTIF(C3:C5,"")</f>
        <v>1</v>
      </c>
      <c r="D6" s="115">
        <f aca="true" t="shared" si="0" ref="D6:O6">3-COUNTIF(D3:D5,"")</f>
        <v>2</v>
      </c>
      <c r="E6" s="115">
        <f t="shared" si="0"/>
        <v>2</v>
      </c>
      <c r="F6" s="115">
        <f t="shared" si="0"/>
        <v>1</v>
      </c>
      <c r="G6" s="115">
        <f t="shared" si="0"/>
        <v>2</v>
      </c>
      <c r="H6" s="115">
        <f t="shared" si="0"/>
        <v>1</v>
      </c>
      <c r="I6" s="115">
        <f t="shared" si="0"/>
        <v>2</v>
      </c>
      <c r="J6" s="115">
        <f t="shared" si="0"/>
        <v>3</v>
      </c>
      <c r="K6" s="115">
        <f t="shared" si="0"/>
        <v>3</v>
      </c>
      <c r="L6" s="115">
        <f t="shared" si="0"/>
        <v>1</v>
      </c>
      <c r="M6" s="115">
        <f t="shared" si="0"/>
        <v>3</v>
      </c>
      <c r="N6" s="115">
        <f t="shared" si="0"/>
        <v>2</v>
      </c>
      <c r="O6" s="116">
        <f t="shared" si="0"/>
        <v>1</v>
      </c>
      <c r="P6" s="88"/>
      <c r="Q6" s="133"/>
      <c r="R6" s="93" t="s">
        <v>782</v>
      </c>
      <c r="S6" s="100">
        <f>COUNTIF(C6:O6,2)*10+COUNTIF(C6:O6,3)</f>
        <v>53</v>
      </c>
      <c r="T6" s="77"/>
      <c r="U6" s="77"/>
      <c r="V6" s="77"/>
      <c r="W6" s="77"/>
      <c r="X6" s="77"/>
      <c r="Y6" s="77"/>
      <c r="Z6" s="77"/>
      <c r="AA6" s="77"/>
      <c r="AB6" s="77"/>
      <c r="AC6" s="77"/>
      <c r="AD6" s="77"/>
      <c r="AE6" s="77"/>
      <c r="AF6" s="77"/>
      <c r="AG6" s="2"/>
      <c r="AH6" s="1"/>
      <c r="AI6" s="1"/>
      <c r="AJ6" s="1"/>
      <c r="AK6" s="1"/>
      <c r="AL6" s="2"/>
      <c r="AM6" s="1"/>
      <c r="AN6" s="1"/>
      <c r="AO6" s="1"/>
      <c r="AP6" s="1"/>
      <c r="AQ6" s="2"/>
      <c r="AR6" s="1"/>
      <c r="AS6" s="1"/>
      <c r="AT6" s="1"/>
      <c r="AU6" s="1"/>
      <c r="AV6" s="2"/>
      <c r="AW6" s="1"/>
      <c r="AX6" s="1"/>
      <c r="AY6" s="1"/>
      <c r="AZ6" s="1"/>
      <c r="BA6" s="2"/>
      <c r="BB6" s="1"/>
      <c r="BC6" s="1"/>
      <c r="BD6" s="1"/>
      <c r="BE6" s="1"/>
      <c r="BF6" s="2"/>
      <c r="BG6" s="1"/>
      <c r="BH6" s="1"/>
      <c r="BI6" s="1"/>
      <c r="BJ6" s="1"/>
      <c r="BK6" s="2"/>
      <c r="BL6" s="1"/>
      <c r="BM6" s="1"/>
      <c r="BN6" s="1"/>
      <c r="BO6" s="1"/>
      <c r="BP6" s="2"/>
      <c r="BQ6" s="1"/>
      <c r="BR6" s="1"/>
      <c r="BS6" s="1"/>
      <c r="BT6" s="1"/>
      <c r="BU6" s="2"/>
      <c r="BV6" s="1"/>
      <c r="BW6" s="1"/>
      <c r="BX6" s="1"/>
      <c r="BY6" s="1"/>
      <c r="BZ6" s="2"/>
      <c r="CA6" s="1"/>
      <c r="CB6" s="1"/>
      <c r="CC6" s="1"/>
      <c r="CD6" s="1"/>
      <c r="CE6" s="2"/>
      <c r="CF6" s="1"/>
      <c r="CG6" s="1"/>
      <c r="CH6" s="1"/>
      <c r="CI6" s="1"/>
      <c r="CJ6" s="2"/>
      <c r="CK6" s="1"/>
      <c r="CL6" s="1"/>
      <c r="CM6" s="1"/>
      <c r="CN6" s="1"/>
      <c r="CO6" s="2"/>
      <c r="CP6" s="1"/>
      <c r="CQ6" s="1"/>
      <c r="CR6" s="1"/>
      <c r="CS6" s="1"/>
      <c r="CT6" s="2"/>
      <c r="CU6" s="1"/>
      <c r="CV6" s="1"/>
      <c r="CW6" s="1"/>
      <c r="CX6" s="1"/>
      <c r="CY6" s="2"/>
      <c r="CZ6" s="1"/>
      <c r="DA6" s="1"/>
      <c r="DB6" s="1"/>
      <c r="DC6" s="1"/>
      <c r="DD6" s="2"/>
      <c r="DE6" s="1"/>
      <c r="DF6" s="1"/>
      <c r="DG6" s="1"/>
      <c r="DH6" s="1"/>
      <c r="DI6" s="2"/>
      <c r="DJ6" s="1"/>
      <c r="DK6" s="1"/>
      <c r="DL6" s="1"/>
      <c r="DM6" s="1"/>
      <c r="DN6" s="2"/>
      <c r="DO6" s="1"/>
      <c r="DP6" s="1"/>
      <c r="DQ6" s="1"/>
      <c r="DR6" s="1"/>
      <c r="DS6" s="2"/>
      <c r="DT6" s="1"/>
      <c r="DU6" s="1"/>
      <c r="DV6" s="1"/>
      <c r="DW6" s="1"/>
      <c r="DX6" s="2"/>
      <c r="DY6" s="1"/>
      <c r="DZ6" s="1"/>
      <c r="EA6" s="1"/>
      <c r="EB6" s="1"/>
      <c r="EC6" s="2"/>
      <c r="ED6" s="1"/>
      <c r="EE6" s="1"/>
      <c r="EF6" s="1"/>
      <c r="EG6" s="1"/>
      <c r="EH6" s="2"/>
      <c r="EI6" s="1"/>
      <c r="EJ6" s="1"/>
      <c r="EK6" s="1"/>
      <c r="EL6" s="1"/>
      <c r="EM6" s="2"/>
      <c r="EN6" s="1"/>
      <c r="EO6" s="1"/>
      <c r="EP6" s="1"/>
      <c r="EQ6" s="1"/>
      <c r="ER6" s="2"/>
      <c r="ES6" s="1"/>
      <c r="ET6" s="1"/>
      <c r="EU6" s="1"/>
      <c r="EV6" s="1"/>
      <c r="EW6" s="2"/>
      <c r="EX6" s="1"/>
      <c r="EY6" s="1"/>
      <c r="EZ6" s="1"/>
      <c r="FA6" s="1"/>
      <c r="FB6" s="2"/>
      <c r="FC6" s="1"/>
      <c r="FD6" s="1"/>
      <c r="FE6" s="1"/>
      <c r="FF6" s="1"/>
      <c r="FG6" s="2"/>
      <c r="FH6" s="1"/>
      <c r="FI6" s="1"/>
      <c r="FJ6" s="1"/>
      <c r="FK6" s="1"/>
      <c r="FL6" s="2"/>
      <c r="FM6" s="1"/>
      <c r="FN6" s="1"/>
      <c r="FO6" s="1"/>
      <c r="FP6" s="1"/>
      <c r="FQ6" s="2"/>
      <c r="FR6" s="1"/>
      <c r="FS6" s="1"/>
      <c r="FT6" s="1"/>
      <c r="FU6" s="1"/>
      <c r="FV6" s="2"/>
      <c r="FW6" s="1"/>
      <c r="FX6" s="1"/>
      <c r="FY6" s="1"/>
      <c r="FZ6" s="1"/>
      <c r="GA6" s="2"/>
      <c r="GB6" s="1"/>
      <c r="GC6" s="1"/>
      <c r="GD6" s="1"/>
      <c r="GE6" s="1"/>
      <c r="GF6" s="2"/>
      <c r="GG6" s="1"/>
      <c r="GH6" s="1"/>
      <c r="GI6" s="1"/>
      <c r="GJ6" s="1"/>
      <c r="GK6" s="2"/>
      <c r="GL6" s="1"/>
      <c r="GM6" s="1"/>
      <c r="GN6" s="1"/>
      <c r="GO6" s="1"/>
      <c r="GP6" s="2"/>
      <c r="GQ6" s="1"/>
      <c r="GR6" s="1"/>
      <c r="GS6" s="1"/>
      <c r="GT6" s="1"/>
      <c r="GU6" s="2"/>
      <c r="GV6" s="1"/>
      <c r="GW6" s="1"/>
      <c r="GX6" s="1"/>
      <c r="GY6" s="1"/>
      <c r="GZ6" s="2"/>
      <c r="HA6" s="1"/>
      <c r="HB6" s="1"/>
      <c r="HC6" s="1"/>
      <c r="HD6" s="1"/>
      <c r="HE6" s="2"/>
      <c r="HF6" s="1"/>
      <c r="HG6" s="1"/>
      <c r="HH6" s="1"/>
      <c r="HI6" s="1"/>
      <c r="HJ6" s="2"/>
      <c r="HK6" s="1"/>
      <c r="HL6" s="1"/>
      <c r="HM6" s="1"/>
      <c r="HN6" s="1"/>
      <c r="HO6" s="2"/>
      <c r="HP6" s="1"/>
      <c r="HQ6" s="1"/>
      <c r="HR6" s="1"/>
      <c r="HS6" s="1"/>
      <c r="HT6" s="2"/>
      <c r="HU6" s="1"/>
      <c r="HV6" s="1"/>
      <c r="HW6" s="1"/>
      <c r="HX6" s="1"/>
      <c r="HY6" s="2"/>
      <c r="HZ6" s="1"/>
      <c r="IA6" s="1"/>
      <c r="IB6" s="1"/>
      <c r="IC6" s="1"/>
      <c r="ID6" s="2"/>
      <c r="IE6" s="1"/>
      <c r="IF6" s="1"/>
      <c r="IG6" s="1"/>
      <c r="IH6" s="1"/>
      <c r="II6" s="2"/>
      <c r="IJ6" s="1"/>
      <c r="IK6" s="1"/>
      <c r="IL6" s="1"/>
      <c r="IM6" s="1"/>
      <c r="IN6" s="2"/>
      <c r="IO6" s="1"/>
      <c r="IP6" s="1"/>
      <c r="IQ6" s="1"/>
      <c r="IR6" s="1"/>
      <c r="IS6" s="2"/>
      <c r="IT6" s="1"/>
      <c r="IU6" s="1"/>
      <c r="IV6" s="1"/>
    </row>
    <row r="7" spans="1:33" s="3" customFormat="1" ht="12.75" customHeight="1">
      <c r="A7" s="99"/>
      <c r="B7" s="87"/>
      <c r="C7" s="117">
        <f>IF(C6&lt;2,0,IF(C6=2,COUNTIF(C6:$C6,2),COUNTIF(C6:$C6,3)+COUNTIF($C6:$O6,2)))</f>
        <v>0</v>
      </c>
      <c r="D7" s="118">
        <f>IF(D6&lt;2,0,IF(D6=2,COUNTIF($C6:D6,2),COUNTIF($C6:D6,3)+COUNTIF($C6:$O6,2)))</f>
        <v>1</v>
      </c>
      <c r="E7" s="118">
        <f>IF(E6&lt;2,0,IF(E6=2,COUNTIF($C6:E6,2),COUNTIF($C6:E6,3)+COUNTIF($C6:$O6,2)))</f>
        <v>2</v>
      </c>
      <c r="F7" s="118">
        <f>IF(F6&lt;2,0,IF(F6=2,COUNTIF($C6:F6,2),COUNTIF($C6:F6,3)+COUNTIF($C6:$O6,2)))</f>
        <v>0</v>
      </c>
      <c r="G7" s="118">
        <f>IF(G6&lt;2,0,IF(G6=2,COUNTIF($C6:G6,2),COUNTIF($C6:G6,3)+COUNTIF($C6:$O6,2)))</f>
        <v>3</v>
      </c>
      <c r="H7" s="118">
        <f>IF(H6&lt;2,0,IF(H6=2,COUNTIF($C6:H6,2),COUNTIF($C6:H6,3)+COUNTIF($C6:$O6,2)))</f>
        <v>0</v>
      </c>
      <c r="I7" s="118">
        <f>IF(I6&lt;2,0,IF(I6=2,COUNTIF($C6:I6,2),COUNTIF($C6:I6,3)+COUNTIF($C6:$O6,2)))</f>
        <v>4</v>
      </c>
      <c r="J7" s="118">
        <f>IF(J6&lt;2,0,IF(J6=2,COUNTIF($C6:J6,2),COUNTIF($C6:J6,3)+COUNTIF($C6:$O6,2)))</f>
        <v>6</v>
      </c>
      <c r="K7" s="118">
        <f>IF(K6&lt;2,0,IF(K6=2,COUNTIF($C6:K6,2),COUNTIF($C6:K6,3)+COUNTIF($C6:$O6,2)))</f>
        <v>7</v>
      </c>
      <c r="L7" s="118">
        <f>IF(L6&lt;2,0,IF(L6=2,COUNTIF($C6:L6,2),COUNTIF($C6:L6,3)+COUNTIF($C6:$O6,2)))</f>
        <v>0</v>
      </c>
      <c r="M7" s="118">
        <f>IF(M6&lt;2,0,IF(M6=2,COUNTIF($C6:M6,2),COUNTIF($C6:M6,3)+COUNTIF($C6:$O6,2)))</f>
        <v>8</v>
      </c>
      <c r="N7" s="118">
        <f>IF(N6&lt;2,0,IF(N6=2,COUNTIF($C6:N6,2),COUNTIF($C6:N6,3)+COUNTIF($C6:$O6,2)))</f>
        <v>5</v>
      </c>
      <c r="O7" s="119">
        <f>IF(O6&lt;2,0,IF(O6=2,COUNTIF($C6:O6,2),COUNTIF($C6:O6,3)+COUNTIF($C6:$O6,2)))</f>
        <v>0</v>
      </c>
      <c r="P7" s="85"/>
      <c r="Q7" s="84"/>
      <c r="R7" s="94" t="s">
        <v>785</v>
      </c>
      <c r="S7" s="101">
        <f>'VEW-Systeme'!A1</f>
        <v>96</v>
      </c>
      <c r="T7" s="91"/>
      <c r="U7" s="91"/>
      <c r="V7" s="91"/>
      <c r="W7" s="91"/>
      <c r="X7" s="91"/>
      <c r="Y7" s="91"/>
      <c r="Z7" s="91"/>
      <c r="AA7" s="91"/>
      <c r="AB7" s="91"/>
      <c r="AC7" s="91"/>
      <c r="AD7" s="91"/>
      <c r="AE7" s="91"/>
      <c r="AF7" s="91"/>
      <c r="AG7" s="92"/>
    </row>
    <row r="8" spans="1:256" s="3" customFormat="1" ht="13.5" customHeight="1" thickBot="1">
      <c r="A8" s="99"/>
      <c r="B8" s="87"/>
      <c r="C8" s="117">
        <f>IF(C6=1,IF(C3&lt;&gt;"",1,IF(C4&lt;&gt;"",0,2)),IF(C6=2,IF(C3="",1,IF(C4="",0,2)),""))</f>
        <v>1</v>
      </c>
      <c r="D8" s="118">
        <f aca="true" t="shared" si="1" ref="D8:O8">IF(D6=1,IF(D3&lt;&gt;"",1,IF(D4&lt;&gt;"",0,2)),IF(D6=2,IF(D3="",1,IF(D4="",0,2)),""))</f>
        <v>2</v>
      </c>
      <c r="E8" s="118">
        <f t="shared" si="1"/>
        <v>2</v>
      </c>
      <c r="F8" s="118">
        <f t="shared" si="1"/>
        <v>2</v>
      </c>
      <c r="G8" s="118">
        <f t="shared" si="1"/>
        <v>2</v>
      </c>
      <c r="H8" s="118">
        <f t="shared" si="1"/>
        <v>1</v>
      </c>
      <c r="I8" s="118">
        <f t="shared" si="1"/>
        <v>1</v>
      </c>
      <c r="J8" s="118">
        <f t="shared" si="1"/>
      </c>
      <c r="K8" s="118">
        <f t="shared" si="1"/>
      </c>
      <c r="L8" s="118">
        <f t="shared" si="1"/>
        <v>2</v>
      </c>
      <c r="M8" s="118">
        <f t="shared" si="1"/>
      </c>
      <c r="N8" s="118">
        <f t="shared" si="1"/>
        <v>0</v>
      </c>
      <c r="O8" s="119">
        <f t="shared" si="1"/>
        <v>2</v>
      </c>
      <c r="P8" s="85"/>
      <c r="Q8" s="84"/>
      <c r="R8" s="123" t="s">
        <v>783</v>
      </c>
      <c r="S8" s="101">
        <f>COUNTA(C9:O9)</f>
        <v>13</v>
      </c>
      <c r="T8" s="77"/>
      <c r="U8" s="77"/>
      <c r="V8" s="77"/>
      <c r="W8" s="77"/>
      <c r="X8" s="77"/>
      <c r="Y8" s="77"/>
      <c r="Z8" s="77"/>
      <c r="AA8" s="77"/>
      <c r="AB8" s="77"/>
      <c r="AC8" s="77"/>
      <c r="AD8" s="77"/>
      <c r="AE8" s="77"/>
      <c r="AF8" s="77"/>
      <c r="AG8" s="2"/>
      <c r="AH8" s="1"/>
      <c r="AI8" s="1"/>
      <c r="AJ8" s="1"/>
      <c r="AK8" s="1"/>
      <c r="AL8" s="2"/>
      <c r="AM8" s="1"/>
      <c r="AN8" s="1"/>
      <c r="AO8" s="1"/>
      <c r="AP8" s="1"/>
      <c r="AQ8" s="2"/>
      <c r="AR8" s="1"/>
      <c r="AS8" s="1"/>
      <c r="AT8" s="1"/>
      <c r="AU8" s="1"/>
      <c r="AV8" s="2"/>
      <c r="AW8" s="1"/>
      <c r="AX8" s="1"/>
      <c r="AY8" s="1"/>
      <c r="AZ8" s="1"/>
      <c r="BA8" s="2"/>
      <c r="BB8" s="1"/>
      <c r="BC8" s="1"/>
      <c r="BD8" s="1"/>
      <c r="BE8" s="1"/>
      <c r="BF8" s="2"/>
      <c r="BG8" s="1"/>
      <c r="BH8" s="1"/>
      <c r="BI8" s="1"/>
      <c r="BJ8" s="1"/>
      <c r="BK8" s="2"/>
      <c r="BL8" s="1"/>
      <c r="BM8" s="1"/>
      <c r="BN8" s="1"/>
      <c r="BO8" s="1"/>
      <c r="BP8" s="2"/>
      <c r="BQ8" s="1"/>
      <c r="BR8" s="1"/>
      <c r="BS8" s="1"/>
      <c r="BT8" s="1"/>
      <c r="BU8" s="2"/>
      <c r="BV8" s="1"/>
      <c r="BW8" s="1"/>
      <c r="BX8" s="1"/>
      <c r="BY8" s="1"/>
      <c r="BZ8" s="2"/>
      <c r="CA8" s="1"/>
      <c r="CB8" s="1"/>
      <c r="CC8" s="1"/>
      <c r="CD8" s="1"/>
      <c r="CE8" s="2"/>
      <c r="CF8" s="1"/>
      <c r="CG8" s="1"/>
      <c r="CH8" s="1"/>
      <c r="CI8" s="1"/>
      <c r="CJ8" s="2"/>
      <c r="CK8" s="1"/>
      <c r="CL8" s="1"/>
      <c r="CM8" s="1"/>
      <c r="CN8" s="1"/>
      <c r="CO8" s="2"/>
      <c r="CP8" s="1"/>
      <c r="CQ8" s="1"/>
      <c r="CR8" s="1"/>
      <c r="CS8" s="1"/>
      <c r="CT8" s="2"/>
      <c r="CU8" s="1"/>
      <c r="CV8" s="1"/>
      <c r="CW8" s="1"/>
      <c r="CX8" s="1"/>
      <c r="CY8" s="2"/>
      <c r="CZ8" s="1"/>
      <c r="DA8" s="1"/>
      <c r="DB8" s="1"/>
      <c r="DC8" s="1"/>
      <c r="DD8" s="2"/>
      <c r="DE8" s="1"/>
      <c r="DF8" s="1"/>
      <c r="DG8" s="1"/>
      <c r="DH8" s="1"/>
      <c r="DI8" s="2"/>
      <c r="DJ8" s="1"/>
      <c r="DK8" s="1"/>
      <c r="DL8" s="1"/>
      <c r="DM8" s="1"/>
      <c r="DN8" s="2"/>
      <c r="DO8" s="1"/>
      <c r="DP8" s="1"/>
      <c r="DQ8" s="1"/>
      <c r="DR8" s="1"/>
      <c r="DS8" s="2"/>
      <c r="DT8" s="1"/>
      <c r="DU8" s="1"/>
      <c r="DV8" s="1"/>
      <c r="DW8" s="1"/>
      <c r="DX8" s="2"/>
      <c r="DY8" s="1"/>
      <c r="DZ8" s="1"/>
      <c r="EA8" s="1"/>
      <c r="EB8" s="1"/>
      <c r="EC8" s="2"/>
      <c r="ED8" s="1"/>
      <c r="EE8" s="1"/>
      <c r="EF8" s="1"/>
      <c r="EG8" s="1"/>
      <c r="EH8" s="2"/>
      <c r="EI8" s="1"/>
      <c r="EJ8" s="1"/>
      <c r="EK8" s="1"/>
      <c r="EL8" s="1"/>
      <c r="EM8" s="2"/>
      <c r="EN8" s="1"/>
      <c r="EO8" s="1"/>
      <c r="EP8" s="1"/>
      <c r="EQ8" s="1"/>
      <c r="ER8" s="2"/>
      <c r="ES8" s="1"/>
      <c r="ET8" s="1"/>
      <c r="EU8" s="1"/>
      <c r="EV8" s="1"/>
      <c r="EW8" s="2"/>
      <c r="EX8" s="1"/>
      <c r="EY8" s="1"/>
      <c r="EZ8" s="1"/>
      <c r="FA8" s="1"/>
      <c r="FB8" s="2"/>
      <c r="FC8" s="1"/>
      <c r="FD8" s="1"/>
      <c r="FE8" s="1"/>
      <c r="FF8" s="1"/>
      <c r="FG8" s="2"/>
      <c r="FH8" s="1"/>
      <c r="FI8" s="1"/>
      <c r="FJ8" s="1"/>
      <c r="FK8" s="1"/>
      <c r="FL8" s="2"/>
      <c r="FM8" s="1"/>
      <c r="FN8" s="1"/>
      <c r="FO8" s="1"/>
      <c r="FP8" s="1"/>
      <c r="FQ8" s="2"/>
      <c r="FR8" s="1"/>
      <c r="FS8" s="1"/>
      <c r="FT8" s="1"/>
      <c r="FU8" s="1"/>
      <c r="FV8" s="2"/>
      <c r="FW8" s="1"/>
      <c r="FX8" s="1"/>
      <c r="FY8" s="1"/>
      <c r="FZ8" s="1"/>
      <c r="GA8" s="2"/>
      <c r="GB8" s="1"/>
      <c r="GC8" s="1"/>
      <c r="GD8" s="1"/>
      <c r="GE8" s="1"/>
      <c r="GF8" s="2"/>
      <c r="GG8" s="1"/>
      <c r="GH8" s="1"/>
      <c r="GI8" s="1"/>
      <c r="GJ8" s="1"/>
      <c r="GK8" s="2"/>
      <c r="GL8" s="1"/>
      <c r="GM8" s="1"/>
      <c r="GN8" s="1"/>
      <c r="GO8" s="1"/>
      <c r="GP8" s="2"/>
      <c r="GQ8" s="1"/>
      <c r="GR8" s="1"/>
      <c r="GS8" s="1"/>
      <c r="GT8" s="1"/>
      <c r="GU8" s="2"/>
      <c r="GV8" s="1"/>
      <c r="GW8" s="1"/>
      <c r="GX8" s="1"/>
      <c r="GY8" s="1"/>
      <c r="GZ8" s="2"/>
      <c r="HA8" s="1"/>
      <c r="HB8" s="1"/>
      <c r="HC8" s="1"/>
      <c r="HD8" s="1"/>
      <c r="HE8" s="2"/>
      <c r="HF8" s="1"/>
      <c r="HG8" s="1"/>
      <c r="HH8" s="1"/>
      <c r="HI8" s="1"/>
      <c r="HJ8" s="2"/>
      <c r="HK8" s="1"/>
      <c r="HL8" s="1"/>
      <c r="HM8" s="1"/>
      <c r="HN8" s="1"/>
      <c r="HO8" s="2"/>
      <c r="HP8" s="1"/>
      <c r="HQ8" s="1"/>
      <c r="HR8" s="1"/>
      <c r="HS8" s="1"/>
      <c r="HT8" s="2"/>
      <c r="HU8" s="1"/>
      <c r="HV8" s="1"/>
      <c r="HW8" s="1"/>
      <c r="HX8" s="1"/>
      <c r="HY8" s="2"/>
      <c r="HZ8" s="1"/>
      <c r="IA8" s="1"/>
      <c r="IB8" s="1"/>
      <c r="IC8" s="1"/>
      <c r="ID8" s="2"/>
      <c r="IE8" s="1"/>
      <c r="IF8" s="1"/>
      <c r="IG8" s="1"/>
      <c r="IH8" s="1"/>
      <c r="II8" s="2"/>
      <c r="IJ8" s="1"/>
      <c r="IK8" s="1"/>
      <c r="IL8" s="1"/>
      <c r="IM8" s="1"/>
      <c r="IN8" s="2"/>
      <c r="IO8" s="1"/>
      <c r="IP8" s="1"/>
      <c r="IQ8" s="1"/>
      <c r="IR8" s="1"/>
      <c r="IS8" s="2"/>
      <c r="IT8" s="1"/>
      <c r="IU8" s="1"/>
      <c r="IV8" s="1"/>
    </row>
    <row r="9" spans="1:256" s="4" customFormat="1" ht="12.75" customHeight="1" thickBot="1">
      <c r="A9" s="131" t="s">
        <v>1</v>
      </c>
      <c r="B9" s="132"/>
      <c r="C9" s="124">
        <v>1</v>
      </c>
      <c r="D9" s="124">
        <v>2</v>
      </c>
      <c r="E9" s="124" t="s">
        <v>786</v>
      </c>
      <c r="F9" s="124" t="s">
        <v>787</v>
      </c>
      <c r="G9" s="124">
        <v>0</v>
      </c>
      <c r="H9" s="124">
        <v>1</v>
      </c>
      <c r="I9" s="125">
        <v>2</v>
      </c>
      <c r="J9" s="124">
        <v>1</v>
      </c>
      <c r="K9" s="124">
        <v>1</v>
      </c>
      <c r="L9" s="124">
        <v>2</v>
      </c>
      <c r="M9" s="124">
        <v>1</v>
      </c>
      <c r="N9" s="124">
        <v>1</v>
      </c>
      <c r="O9" s="126">
        <v>2</v>
      </c>
      <c r="P9" s="127"/>
      <c r="Q9" s="128" t="s">
        <v>0</v>
      </c>
      <c r="R9" s="129" t="s">
        <v>784</v>
      </c>
      <c r="S9" s="130">
        <f>SUM(S10:S159)</f>
        <v>3092</v>
      </c>
      <c r="T9" s="77"/>
      <c r="U9" s="77"/>
      <c r="V9" s="77"/>
      <c r="W9" s="77"/>
      <c r="X9" s="77"/>
      <c r="Y9" s="77"/>
      <c r="Z9" s="77"/>
      <c r="AA9" s="77"/>
      <c r="AB9" s="77"/>
      <c r="AC9" s="77"/>
      <c r="AD9" s="77"/>
      <c r="AE9" s="77"/>
      <c r="AF9" s="77"/>
      <c r="AG9" s="2"/>
      <c r="AH9" s="1"/>
      <c r="AI9" s="1"/>
      <c r="AJ9" s="1"/>
      <c r="AK9" s="1"/>
      <c r="AL9" s="2"/>
      <c r="AM9" s="1"/>
      <c r="AN9" s="1"/>
      <c r="AO9" s="1"/>
      <c r="AP9" s="1"/>
      <c r="AQ9" s="2"/>
      <c r="AR9" s="1"/>
      <c r="AS9" s="1"/>
      <c r="AT9" s="1"/>
      <c r="AU9" s="1"/>
      <c r="AV9" s="2"/>
      <c r="AW9" s="1"/>
      <c r="AX9" s="1"/>
      <c r="AY9" s="1"/>
      <c r="AZ9" s="1"/>
      <c r="BA9" s="2"/>
      <c r="BB9" s="1"/>
      <c r="BC9" s="1"/>
      <c r="BD9" s="1"/>
      <c r="BE9" s="1"/>
      <c r="BF9" s="2"/>
      <c r="BG9" s="1"/>
      <c r="BH9" s="1"/>
      <c r="BI9" s="1"/>
      <c r="BJ9" s="1"/>
      <c r="BK9" s="2"/>
      <c r="BL9" s="1"/>
      <c r="BM9" s="1"/>
      <c r="BN9" s="1"/>
      <c r="BO9" s="1"/>
      <c r="BP9" s="2"/>
      <c r="BQ9" s="1"/>
      <c r="BR9" s="1"/>
      <c r="BS9" s="1"/>
      <c r="BT9" s="1"/>
      <c r="BU9" s="2"/>
      <c r="BV9" s="1"/>
      <c r="BW9" s="1"/>
      <c r="BX9" s="1"/>
      <c r="BY9" s="1"/>
      <c r="BZ9" s="2"/>
      <c r="CA9" s="1"/>
      <c r="CB9" s="1"/>
      <c r="CC9" s="1"/>
      <c r="CD9" s="1"/>
      <c r="CE9" s="2"/>
      <c r="CF9" s="1"/>
      <c r="CG9" s="1"/>
      <c r="CH9" s="1"/>
      <c r="CI9" s="1"/>
      <c r="CJ9" s="2"/>
      <c r="CK9" s="1"/>
      <c r="CL9" s="1"/>
      <c r="CM9" s="1"/>
      <c r="CN9" s="1"/>
      <c r="CO9" s="2"/>
      <c r="CP9" s="1"/>
      <c r="CQ9" s="1"/>
      <c r="CR9" s="1"/>
      <c r="CS9" s="1"/>
      <c r="CT9" s="2"/>
      <c r="CU9" s="1"/>
      <c r="CV9" s="1"/>
      <c r="CW9" s="1"/>
      <c r="CX9" s="1"/>
      <c r="CY9" s="2"/>
      <c r="CZ9" s="1"/>
      <c r="DA9" s="1"/>
      <c r="DB9" s="1"/>
      <c r="DC9" s="1"/>
      <c r="DD9" s="2"/>
      <c r="DE9" s="1"/>
      <c r="DF9" s="1"/>
      <c r="DG9" s="1"/>
      <c r="DH9" s="1"/>
      <c r="DI9" s="2"/>
      <c r="DJ9" s="1"/>
      <c r="DK9" s="1"/>
      <c r="DL9" s="1"/>
      <c r="DM9" s="1"/>
      <c r="DN9" s="2"/>
      <c r="DO9" s="1"/>
      <c r="DP9" s="1"/>
      <c r="DQ9" s="1"/>
      <c r="DR9" s="1"/>
      <c r="DS9" s="2"/>
      <c r="DT9" s="1"/>
      <c r="DU9" s="1"/>
      <c r="DV9" s="1"/>
      <c r="DW9" s="1"/>
      <c r="DX9" s="2"/>
      <c r="DY9" s="1"/>
      <c r="DZ9" s="1"/>
      <c r="EA9" s="1"/>
      <c r="EB9" s="1"/>
      <c r="EC9" s="2"/>
      <c r="ED9" s="1"/>
      <c r="EE9" s="1"/>
      <c r="EF9" s="1"/>
      <c r="EG9" s="1"/>
      <c r="EH9" s="2"/>
      <c r="EI9" s="1"/>
      <c r="EJ9" s="1"/>
      <c r="EK9" s="1"/>
      <c r="EL9" s="1"/>
      <c r="EM9" s="2"/>
      <c r="EN9" s="1"/>
      <c r="EO9" s="1"/>
      <c r="EP9" s="1"/>
      <c r="EQ9" s="1"/>
      <c r="ER9" s="2"/>
      <c r="ES9" s="1"/>
      <c r="ET9" s="1"/>
      <c r="EU9" s="1"/>
      <c r="EV9" s="1"/>
      <c r="EW9" s="2"/>
      <c r="EX9" s="1"/>
      <c r="EY9" s="1"/>
      <c r="EZ9" s="1"/>
      <c r="FA9" s="1"/>
      <c r="FB9" s="2"/>
      <c r="FC9" s="1"/>
      <c r="FD9" s="1"/>
      <c r="FE9" s="1"/>
      <c r="FF9" s="1"/>
      <c r="FG9" s="2"/>
      <c r="FH9" s="1"/>
      <c r="FI9" s="1"/>
      <c r="FJ9" s="1"/>
      <c r="FK9" s="1"/>
      <c r="FL9" s="2"/>
      <c r="FM9" s="1"/>
      <c r="FN9" s="1"/>
      <c r="FO9" s="1"/>
      <c r="FP9" s="1"/>
      <c r="FQ9" s="2"/>
      <c r="FR9" s="1"/>
      <c r="FS9" s="1"/>
      <c r="FT9" s="1"/>
      <c r="FU9" s="1"/>
      <c r="FV9" s="2"/>
      <c r="FW9" s="1"/>
      <c r="FX9" s="1"/>
      <c r="FY9" s="1"/>
      <c r="FZ9" s="1"/>
      <c r="GA9" s="2"/>
      <c r="GB9" s="1"/>
      <c r="GC9" s="1"/>
      <c r="GD9" s="1"/>
      <c r="GE9" s="1"/>
      <c r="GF9" s="2"/>
      <c r="GG9" s="1"/>
      <c r="GH9" s="1"/>
      <c r="GI9" s="1"/>
      <c r="GJ9" s="1"/>
      <c r="GK9" s="2"/>
      <c r="GL9" s="1"/>
      <c r="GM9" s="1"/>
      <c r="GN9" s="1"/>
      <c r="GO9" s="1"/>
      <c r="GP9" s="2"/>
      <c r="GQ9" s="1"/>
      <c r="GR9" s="1"/>
      <c r="GS9" s="1"/>
      <c r="GT9" s="1"/>
      <c r="GU9" s="2"/>
      <c r="GV9" s="1"/>
      <c r="GW9" s="1"/>
      <c r="GX9" s="1"/>
      <c r="GY9" s="1"/>
      <c r="GZ9" s="2"/>
      <c r="HA9" s="1"/>
      <c r="HB9" s="1"/>
      <c r="HC9" s="1"/>
      <c r="HD9" s="1"/>
      <c r="HE9" s="2"/>
      <c r="HF9" s="1"/>
      <c r="HG9" s="1"/>
      <c r="HH9" s="1"/>
      <c r="HI9" s="1"/>
      <c r="HJ9" s="2"/>
      <c r="HK9" s="1"/>
      <c r="HL9" s="1"/>
      <c r="HM9" s="1"/>
      <c r="HN9" s="1"/>
      <c r="HO9" s="2"/>
      <c r="HP9" s="1"/>
      <c r="HQ9" s="1"/>
      <c r="HR9" s="1"/>
      <c r="HS9" s="1"/>
      <c r="HT9" s="2"/>
      <c r="HU9" s="1"/>
      <c r="HV9" s="1"/>
      <c r="HW9" s="1"/>
      <c r="HX9" s="1"/>
      <c r="HY9" s="2"/>
      <c r="HZ9" s="1"/>
      <c r="IA9" s="1"/>
      <c r="IB9" s="1"/>
      <c r="IC9" s="1"/>
      <c r="ID9" s="2"/>
      <c r="IE9" s="1"/>
      <c r="IF9" s="1"/>
      <c r="IG9" s="1"/>
      <c r="IH9" s="1"/>
      <c r="II9" s="2"/>
      <c r="IJ9" s="1"/>
      <c r="IK9" s="1"/>
      <c r="IL9" s="1"/>
      <c r="IM9" s="1"/>
      <c r="IN9" s="2"/>
      <c r="IO9" s="1"/>
      <c r="IP9" s="1"/>
      <c r="IQ9" s="1"/>
      <c r="IR9" s="1"/>
      <c r="IS9" s="2"/>
      <c r="IT9" s="1"/>
      <c r="IU9" s="1"/>
      <c r="IV9" s="1"/>
    </row>
    <row r="10" spans="1:256" s="5" customFormat="1" ht="12.75" customHeight="1">
      <c r="A10" s="102">
        <f>IF(ROW()-9&gt;S$7,"",ROW()-9)</f>
        <v>1</v>
      </c>
      <c r="B10" s="78"/>
      <c r="C10" s="74">
        <f aca="true" t="shared" si="2" ref="C10:O19">IF($A10="","",IF(C$6=1,C$8,IF(C$6=3,MID($R10,C$7+1,1),IF(MID($R10,C$7+1,1)="a",MID(SUBSTITUTE(102,C$8,""),1,1),MID(SUBSTITUTE(102,C$8,""),2,1)))))</f>
        <v>1</v>
      </c>
      <c r="D10" s="62" t="str">
        <f t="shared" si="2"/>
        <v>0</v>
      </c>
      <c r="E10" s="62" t="str">
        <f t="shared" si="2"/>
        <v>0</v>
      </c>
      <c r="F10" s="62">
        <f t="shared" si="2"/>
        <v>2</v>
      </c>
      <c r="G10" s="62" t="str">
        <f t="shared" si="2"/>
        <v>0</v>
      </c>
      <c r="H10" s="62">
        <f t="shared" si="2"/>
        <v>1</v>
      </c>
      <c r="I10" s="62" t="str">
        <f t="shared" si="2"/>
        <v>2</v>
      </c>
      <c r="J10" s="62" t="str">
        <f t="shared" si="2"/>
        <v>0</v>
      </c>
      <c r="K10" s="62" t="str">
        <f t="shared" si="2"/>
        <v>0</v>
      </c>
      <c r="L10" s="62">
        <f t="shared" si="2"/>
        <v>2</v>
      </c>
      <c r="M10" s="62" t="str">
        <f t="shared" si="2"/>
        <v>0</v>
      </c>
      <c r="N10" s="62" t="str">
        <f t="shared" si="2"/>
        <v>2</v>
      </c>
      <c r="O10" s="62">
        <f t="shared" si="2"/>
        <v>2</v>
      </c>
      <c r="P10" s="81"/>
      <c r="Q10" s="73">
        <f aca="true" t="shared" si="3" ref="Q10:Q41">IF(C10="","",S$8+1-((MID(C$9,1,1)=MID(C10,1,1))+(MID(D$9,1,1)=MID(D10,1,1))+(MID(E$9,1,1)=MID(E10,1,1))+(MID(F$9,1,1)=MID(F10,1,1))+(MID(G$9,1,1)=MID(G10,1,1))+(MID(H$9,1,1)=MID(H10,1,1))+(MID(I$9,1,1)=MID(I10,1,1))+(MID(J$9,1,1)=MID(J10,1,1))+(MID(K$9,1,1)=MID(K10,1,1))+(MID(L$9,1,1)=MID(L10,1,1))+(MID(M$9,1,1)=MID(M10,1,1))+(MID(N$9,1,1)=MID(N10,1,1))+(MID(O$9,1,1)=MID(O10,1,1))))</f>
        <v>7</v>
      </c>
      <c r="R10" s="63" t="str">
        <f ca="1">IF(A10="","",OFFSET('VEW-Systeme'!A3,0,0))</f>
        <v>'bbbbb000</v>
      </c>
      <c r="S10" s="103">
        <f ca="1">IF(S$8&lt;13,"",IF(Q10&gt;4,"",OFFSET(S$2,Q10-1,0)))</f>
      </c>
      <c r="T10" s="91"/>
      <c r="U10" s="91"/>
      <c r="V10" s="91"/>
      <c r="W10" s="91"/>
      <c r="X10" s="91"/>
      <c r="Y10" s="91"/>
      <c r="Z10" s="91"/>
      <c r="AA10" s="91"/>
      <c r="AB10" s="91"/>
      <c r="AC10" s="91"/>
      <c r="AD10" s="91"/>
      <c r="AE10" s="91"/>
      <c r="AF10" s="91"/>
      <c r="AG10" s="92"/>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3" ht="12.75" customHeight="1">
      <c r="A11" s="102">
        <f aca="true" t="shared" si="4" ref="A11:A74">IF(ROW()-9&gt;S$7,"",ROW()-9)</f>
        <v>2</v>
      </c>
      <c r="C11" s="74">
        <f t="shared" si="2"/>
        <v>1</v>
      </c>
      <c r="D11" s="62" t="str">
        <f t="shared" si="2"/>
        <v>0</v>
      </c>
      <c r="E11" s="62" t="str">
        <f t="shared" si="2"/>
        <v>0</v>
      </c>
      <c r="F11" s="62">
        <f t="shared" si="2"/>
        <v>2</v>
      </c>
      <c r="G11" s="62" t="str">
        <f t="shared" si="2"/>
        <v>0</v>
      </c>
      <c r="H11" s="62">
        <f t="shared" si="2"/>
        <v>1</v>
      </c>
      <c r="I11" s="62" t="str">
        <f t="shared" si="2"/>
        <v>2</v>
      </c>
      <c r="J11" s="62" t="str">
        <f t="shared" si="2"/>
        <v>1</v>
      </c>
      <c r="K11" s="62" t="str">
        <f t="shared" si="2"/>
        <v>1</v>
      </c>
      <c r="L11" s="62">
        <f t="shared" si="2"/>
        <v>2</v>
      </c>
      <c r="M11" s="62" t="str">
        <f t="shared" si="2"/>
        <v>1</v>
      </c>
      <c r="N11" s="62" t="str">
        <f t="shared" si="2"/>
        <v>2</v>
      </c>
      <c r="O11" s="62">
        <f t="shared" si="2"/>
        <v>2</v>
      </c>
      <c r="P11" s="81"/>
      <c r="Q11" s="73">
        <f t="shared" si="3"/>
        <v>4</v>
      </c>
      <c r="R11" s="63" t="str">
        <f ca="1">IF(A11="","",OFFSET('VEW-Systeme'!A4,0,0))</f>
        <v>'bbbbb111</v>
      </c>
      <c r="S11" s="103">
        <f aca="true" ca="1" t="shared" si="5" ref="S11:S74">IF(S$8&lt;13,"",IF(Q11&gt;4,"",OFFSET(S$2,Q11-1,0)))</f>
        <v>3</v>
      </c>
      <c r="T11" s="77"/>
      <c r="U11" s="77"/>
      <c r="V11" s="77"/>
      <c r="W11" s="77"/>
      <c r="X11" s="77"/>
      <c r="Y11" s="77"/>
      <c r="Z11" s="77"/>
      <c r="AA11" s="77"/>
      <c r="AB11" s="77"/>
      <c r="AC11" s="77"/>
      <c r="AD11" s="77"/>
      <c r="AE11" s="77"/>
      <c r="AF11" s="77"/>
      <c r="AH11" s="1"/>
      <c r="AI11" s="1"/>
      <c r="AL11" s="2"/>
      <c r="AQ11" s="2"/>
      <c r="AV11" s="2"/>
      <c r="BA11" s="2"/>
      <c r="BF11" s="2"/>
      <c r="BK11" s="2"/>
      <c r="BP11" s="2"/>
      <c r="BU11" s="2"/>
      <c r="BZ11" s="2"/>
      <c r="CE11" s="2"/>
      <c r="CJ11" s="2"/>
      <c r="CO11" s="2"/>
      <c r="CT11" s="2"/>
      <c r="CY11" s="2"/>
      <c r="DD11" s="2"/>
      <c r="DI11" s="2"/>
      <c r="DN11" s="2"/>
      <c r="DS11" s="2"/>
      <c r="DX11" s="2"/>
      <c r="EC11" s="2"/>
      <c r="EH11" s="2"/>
      <c r="EM11" s="2"/>
      <c r="ER11" s="2"/>
      <c r="EW11" s="2"/>
      <c r="FB11" s="2"/>
      <c r="FG11" s="2"/>
      <c r="FL11" s="2"/>
      <c r="FQ11" s="2"/>
      <c r="FV11" s="2"/>
      <c r="GA11" s="2"/>
      <c r="GF11" s="2"/>
      <c r="GK11" s="2"/>
      <c r="GP11" s="2"/>
      <c r="GU11" s="2"/>
      <c r="GZ11" s="2"/>
      <c r="HE11" s="2"/>
      <c r="HJ11" s="2"/>
      <c r="HO11" s="2"/>
      <c r="HT11" s="2"/>
      <c r="HY11" s="2"/>
      <c r="ID11" s="2"/>
      <c r="II11" s="2"/>
      <c r="IN11" s="2"/>
      <c r="IS11" s="2"/>
    </row>
    <row r="12" spans="1:253" ht="12.75" customHeight="1">
      <c r="A12" s="102">
        <f t="shared" si="4"/>
        <v>3</v>
      </c>
      <c r="C12" s="74">
        <f t="shared" si="2"/>
        <v>1</v>
      </c>
      <c r="D12" s="62" t="str">
        <f t="shared" si="2"/>
        <v>0</v>
      </c>
      <c r="E12" s="62" t="str">
        <f t="shared" si="2"/>
        <v>0</v>
      </c>
      <c r="F12" s="62">
        <f t="shared" si="2"/>
        <v>2</v>
      </c>
      <c r="G12" s="62" t="str">
        <f t="shared" si="2"/>
        <v>0</v>
      </c>
      <c r="H12" s="62">
        <f t="shared" si="2"/>
        <v>1</v>
      </c>
      <c r="I12" s="62" t="str">
        <f t="shared" si="2"/>
        <v>2</v>
      </c>
      <c r="J12" s="62" t="str">
        <f t="shared" si="2"/>
        <v>2</v>
      </c>
      <c r="K12" s="62" t="str">
        <f t="shared" si="2"/>
        <v>2</v>
      </c>
      <c r="L12" s="62">
        <f t="shared" si="2"/>
        <v>2</v>
      </c>
      <c r="M12" s="62" t="str">
        <f t="shared" si="2"/>
        <v>2</v>
      </c>
      <c r="N12" s="62" t="str">
        <f t="shared" si="2"/>
        <v>2</v>
      </c>
      <c r="O12" s="62">
        <f t="shared" si="2"/>
        <v>2</v>
      </c>
      <c r="P12" s="81"/>
      <c r="Q12" s="73">
        <f t="shared" si="3"/>
        <v>7</v>
      </c>
      <c r="R12" s="63" t="str">
        <f ca="1">IF(A12="","",OFFSET('VEW-Systeme'!A5,0,0))</f>
        <v>'bbbbb222</v>
      </c>
      <c r="S12" s="103">
        <f ca="1" t="shared" si="5"/>
      </c>
      <c r="T12" s="77"/>
      <c r="U12" s="77"/>
      <c r="V12" s="77"/>
      <c r="W12" s="77"/>
      <c r="X12" s="77"/>
      <c r="Y12" s="77"/>
      <c r="Z12" s="77"/>
      <c r="AA12" s="77"/>
      <c r="AB12" s="77"/>
      <c r="AC12" s="77"/>
      <c r="AD12" s="77"/>
      <c r="AE12" s="77"/>
      <c r="AF12" s="77"/>
      <c r="AH12" s="1"/>
      <c r="AI12" s="1"/>
      <c r="AL12" s="2"/>
      <c r="AQ12" s="2"/>
      <c r="AV12" s="2"/>
      <c r="BA12" s="2"/>
      <c r="BF12" s="2"/>
      <c r="BK12" s="2"/>
      <c r="BP12" s="2"/>
      <c r="BU12" s="2"/>
      <c r="BZ12" s="2"/>
      <c r="CE12" s="2"/>
      <c r="CJ12" s="2"/>
      <c r="CO12" s="2"/>
      <c r="CT12" s="2"/>
      <c r="CY12" s="2"/>
      <c r="DD12" s="2"/>
      <c r="DI12" s="2"/>
      <c r="DN12" s="2"/>
      <c r="DS12" s="2"/>
      <c r="DX12" s="2"/>
      <c r="EC12" s="2"/>
      <c r="EH12" s="2"/>
      <c r="EM12" s="2"/>
      <c r="ER12" s="2"/>
      <c r="EW12" s="2"/>
      <c r="FB12" s="2"/>
      <c r="FG12" s="2"/>
      <c r="FL12" s="2"/>
      <c r="FQ12" s="2"/>
      <c r="FV12" s="2"/>
      <c r="GA12" s="2"/>
      <c r="GF12" s="2"/>
      <c r="GK12" s="2"/>
      <c r="GP12" s="2"/>
      <c r="GU12" s="2"/>
      <c r="GZ12" s="2"/>
      <c r="HE12" s="2"/>
      <c r="HJ12" s="2"/>
      <c r="HO12" s="2"/>
      <c r="HT12" s="2"/>
      <c r="HY12" s="2"/>
      <c r="ID12" s="2"/>
      <c r="II12" s="2"/>
      <c r="IN12" s="2"/>
      <c r="IS12" s="2"/>
    </row>
    <row r="13" spans="1:256" ht="12.75" customHeight="1">
      <c r="A13" s="102">
        <f t="shared" si="4"/>
        <v>4</v>
      </c>
      <c r="C13" s="74">
        <f t="shared" si="2"/>
        <v>1</v>
      </c>
      <c r="D13" s="62" t="str">
        <f t="shared" si="2"/>
        <v>0</v>
      </c>
      <c r="E13" s="62" t="str">
        <f t="shared" si="2"/>
        <v>0</v>
      </c>
      <c r="F13" s="62">
        <f t="shared" si="2"/>
        <v>2</v>
      </c>
      <c r="G13" s="62" t="str">
        <f t="shared" si="2"/>
        <v>0</v>
      </c>
      <c r="H13" s="62">
        <f t="shared" si="2"/>
        <v>1</v>
      </c>
      <c r="I13" s="62" t="str">
        <f t="shared" si="2"/>
        <v>2</v>
      </c>
      <c r="J13" s="62" t="str">
        <f t="shared" si="2"/>
        <v>0</v>
      </c>
      <c r="K13" s="62" t="str">
        <f t="shared" si="2"/>
        <v>0</v>
      </c>
      <c r="L13" s="62">
        <f t="shared" si="2"/>
        <v>2</v>
      </c>
      <c r="M13" s="62" t="str">
        <f t="shared" si="2"/>
        <v>0</v>
      </c>
      <c r="N13" s="62" t="str">
        <f t="shared" si="2"/>
        <v>1</v>
      </c>
      <c r="O13" s="62">
        <f t="shared" si="2"/>
        <v>2</v>
      </c>
      <c r="P13" s="81"/>
      <c r="Q13" s="73">
        <f t="shared" si="3"/>
        <v>6</v>
      </c>
      <c r="R13" s="63" t="str">
        <f ca="1">IF(A13="","",OFFSET('VEW-Systeme'!A6,0,0))</f>
        <v>'bbbba000</v>
      </c>
      <c r="S13" s="103">
        <f ca="1" t="shared" si="5"/>
      </c>
      <c r="T13" s="91"/>
      <c r="U13" s="91"/>
      <c r="V13" s="91"/>
      <c r="W13" s="91"/>
      <c r="X13" s="91"/>
      <c r="Y13" s="91"/>
      <c r="Z13" s="91"/>
      <c r="AA13" s="91"/>
      <c r="AB13" s="91"/>
      <c r="AC13" s="91"/>
      <c r="AD13" s="91"/>
      <c r="AE13" s="91"/>
      <c r="AF13" s="91"/>
      <c r="AG13" s="92"/>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3" ht="12.75" customHeight="1">
      <c r="A14" s="102">
        <f t="shared" si="4"/>
        <v>5</v>
      </c>
      <c r="C14" s="74">
        <f t="shared" si="2"/>
        <v>1</v>
      </c>
      <c r="D14" s="62" t="str">
        <f t="shared" si="2"/>
        <v>0</v>
      </c>
      <c r="E14" s="62" t="str">
        <f t="shared" si="2"/>
        <v>0</v>
      </c>
      <c r="F14" s="62">
        <f t="shared" si="2"/>
        <v>2</v>
      </c>
      <c r="G14" s="62" t="str">
        <f t="shared" si="2"/>
        <v>0</v>
      </c>
      <c r="H14" s="62">
        <f t="shared" si="2"/>
        <v>1</v>
      </c>
      <c r="I14" s="62" t="str">
        <f t="shared" si="2"/>
        <v>2</v>
      </c>
      <c r="J14" s="62" t="str">
        <f t="shared" si="2"/>
        <v>1</v>
      </c>
      <c r="K14" s="62" t="str">
        <f t="shared" si="2"/>
        <v>1</v>
      </c>
      <c r="L14" s="62">
        <f t="shared" si="2"/>
        <v>2</v>
      </c>
      <c r="M14" s="62" t="str">
        <f t="shared" si="2"/>
        <v>1</v>
      </c>
      <c r="N14" s="62" t="str">
        <f t="shared" si="2"/>
        <v>1</v>
      </c>
      <c r="O14" s="62">
        <f t="shared" si="2"/>
        <v>2</v>
      </c>
      <c r="P14" s="81"/>
      <c r="Q14" s="73">
        <f t="shared" si="3"/>
        <v>3</v>
      </c>
      <c r="R14" s="63" t="str">
        <f ca="1">IF(A14="","",OFFSET('VEW-Systeme'!A7,0,0))</f>
        <v>'bbbba111</v>
      </c>
      <c r="S14" s="103">
        <f ca="1" t="shared" si="5"/>
        <v>20</v>
      </c>
      <c r="T14" s="77"/>
      <c r="U14" s="77"/>
      <c r="V14" s="77"/>
      <c r="W14" s="77"/>
      <c r="X14" s="77"/>
      <c r="Y14" s="77"/>
      <c r="Z14" s="77"/>
      <c r="AA14" s="77"/>
      <c r="AB14" s="77"/>
      <c r="AC14" s="77"/>
      <c r="AD14" s="77"/>
      <c r="AE14" s="77"/>
      <c r="AF14" s="77"/>
      <c r="AH14" s="1"/>
      <c r="AI14" s="1"/>
      <c r="AL14" s="2"/>
      <c r="AQ14" s="2"/>
      <c r="AV14" s="2"/>
      <c r="BA14" s="2"/>
      <c r="BF14" s="2"/>
      <c r="BK14" s="2"/>
      <c r="BP14" s="2"/>
      <c r="BU14" s="2"/>
      <c r="BZ14" s="2"/>
      <c r="CE14" s="2"/>
      <c r="CJ14" s="2"/>
      <c r="CO14" s="2"/>
      <c r="CT14" s="2"/>
      <c r="CY14" s="2"/>
      <c r="DD14" s="2"/>
      <c r="DI14" s="2"/>
      <c r="DN14" s="2"/>
      <c r="DS14" s="2"/>
      <c r="DX14" s="2"/>
      <c r="EC14" s="2"/>
      <c r="EH14" s="2"/>
      <c r="EM14" s="2"/>
      <c r="ER14" s="2"/>
      <c r="EW14" s="2"/>
      <c r="FB14" s="2"/>
      <c r="FG14" s="2"/>
      <c r="FL14" s="2"/>
      <c r="FQ14" s="2"/>
      <c r="FV14" s="2"/>
      <c r="GA14" s="2"/>
      <c r="GF14" s="2"/>
      <c r="GK14" s="2"/>
      <c r="GP14" s="2"/>
      <c r="GU14" s="2"/>
      <c r="GZ14" s="2"/>
      <c r="HE14" s="2"/>
      <c r="HJ14" s="2"/>
      <c r="HO14" s="2"/>
      <c r="HT14" s="2"/>
      <c r="HY14" s="2"/>
      <c r="ID14" s="2"/>
      <c r="II14" s="2"/>
      <c r="IN14" s="2"/>
      <c r="IS14" s="2"/>
    </row>
    <row r="15" spans="1:253" ht="12.75" customHeight="1">
      <c r="A15" s="102">
        <f t="shared" si="4"/>
        <v>6</v>
      </c>
      <c r="C15" s="74">
        <f t="shared" si="2"/>
        <v>1</v>
      </c>
      <c r="D15" s="62" t="str">
        <f t="shared" si="2"/>
        <v>0</v>
      </c>
      <c r="E15" s="62" t="str">
        <f t="shared" si="2"/>
        <v>0</v>
      </c>
      <c r="F15" s="62">
        <f t="shared" si="2"/>
        <v>2</v>
      </c>
      <c r="G15" s="62" t="str">
        <f t="shared" si="2"/>
        <v>0</v>
      </c>
      <c r="H15" s="62">
        <f t="shared" si="2"/>
        <v>1</v>
      </c>
      <c r="I15" s="62" t="str">
        <f t="shared" si="2"/>
        <v>2</v>
      </c>
      <c r="J15" s="62" t="str">
        <f t="shared" si="2"/>
        <v>2</v>
      </c>
      <c r="K15" s="62" t="str">
        <f t="shared" si="2"/>
        <v>2</v>
      </c>
      <c r="L15" s="62">
        <f t="shared" si="2"/>
        <v>2</v>
      </c>
      <c r="M15" s="62" t="str">
        <f t="shared" si="2"/>
        <v>2</v>
      </c>
      <c r="N15" s="62" t="str">
        <f t="shared" si="2"/>
        <v>1</v>
      </c>
      <c r="O15" s="62">
        <f t="shared" si="2"/>
        <v>2</v>
      </c>
      <c r="P15" s="81"/>
      <c r="Q15" s="73">
        <f t="shared" si="3"/>
        <v>6</v>
      </c>
      <c r="R15" s="63" t="str">
        <f ca="1">IF(A15="","",OFFSET('VEW-Systeme'!A8,0,0))</f>
        <v>'bbbba222</v>
      </c>
      <c r="S15" s="103">
        <f ca="1" t="shared" si="5"/>
      </c>
      <c r="T15" s="77"/>
      <c r="U15" s="77"/>
      <c r="V15" s="77"/>
      <c r="W15" s="77"/>
      <c r="X15" s="77"/>
      <c r="Y15" s="77"/>
      <c r="Z15" s="77"/>
      <c r="AA15" s="77"/>
      <c r="AB15" s="77"/>
      <c r="AC15" s="77"/>
      <c r="AD15" s="77"/>
      <c r="AE15" s="77"/>
      <c r="AF15" s="77"/>
      <c r="AH15" s="1"/>
      <c r="AI15" s="1"/>
      <c r="AL15" s="2"/>
      <c r="AQ15" s="2"/>
      <c r="AV15" s="2"/>
      <c r="BA15" s="2"/>
      <c r="BF15" s="2"/>
      <c r="BK15" s="2"/>
      <c r="BP15" s="2"/>
      <c r="BU15" s="2"/>
      <c r="BZ15" s="2"/>
      <c r="CE15" s="2"/>
      <c r="CJ15" s="2"/>
      <c r="CO15" s="2"/>
      <c r="CT15" s="2"/>
      <c r="CY15" s="2"/>
      <c r="DD15" s="2"/>
      <c r="DI15" s="2"/>
      <c r="DN15" s="2"/>
      <c r="DS15" s="2"/>
      <c r="DX15" s="2"/>
      <c r="EC15" s="2"/>
      <c r="EH15" s="2"/>
      <c r="EM15" s="2"/>
      <c r="ER15" s="2"/>
      <c r="EW15" s="2"/>
      <c r="FB15" s="2"/>
      <c r="FG15" s="2"/>
      <c r="FL15" s="2"/>
      <c r="FQ15" s="2"/>
      <c r="FV15" s="2"/>
      <c r="GA15" s="2"/>
      <c r="GF15" s="2"/>
      <c r="GK15" s="2"/>
      <c r="GP15" s="2"/>
      <c r="GU15" s="2"/>
      <c r="GZ15" s="2"/>
      <c r="HE15" s="2"/>
      <c r="HJ15" s="2"/>
      <c r="HO15" s="2"/>
      <c r="HT15" s="2"/>
      <c r="HY15" s="2"/>
      <c r="ID15" s="2"/>
      <c r="II15" s="2"/>
      <c r="IN15" s="2"/>
      <c r="IS15" s="2"/>
    </row>
    <row r="16" spans="1:256" ht="12.75" customHeight="1">
      <c r="A16" s="102">
        <f t="shared" si="4"/>
        <v>7</v>
      </c>
      <c r="C16" s="74">
        <f t="shared" si="2"/>
        <v>1</v>
      </c>
      <c r="D16" s="62" t="str">
        <f t="shared" si="2"/>
        <v>0</v>
      </c>
      <c r="E16" s="62" t="str">
        <f t="shared" si="2"/>
        <v>0</v>
      </c>
      <c r="F16" s="62">
        <f t="shared" si="2"/>
        <v>2</v>
      </c>
      <c r="G16" s="62" t="str">
        <f t="shared" si="2"/>
        <v>0</v>
      </c>
      <c r="H16" s="62">
        <f t="shared" si="2"/>
        <v>1</v>
      </c>
      <c r="I16" s="62" t="str">
        <f t="shared" si="2"/>
        <v>0</v>
      </c>
      <c r="J16" s="62" t="str">
        <f t="shared" si="2"/>
        <v>0</v>
      </c>
      <c r="K16" s="62" t="str">
        <f t="shared" si="2"/>
        <v>1</v>
      </c>
      <c r="L16" s="62">
        <f t="shared" si="2"/>
        <v>2</v>
      </c>
      <c r="M16" s="62" t="str">
        <f t="shared" si="2"/>
        <v>2</v>
      </c>
      <c r="N16" s="62" t="str">
        <f t="shared" si="2"/>
        <v>2</v>
      </c>
      <c r="O16" s="62">
        <f t="shared" si="2"/>
        <v>2</v>
      </c>
      <c r="P16" s="81"/>
      <c r="Q16" s="73">
        <f t="shared" si="3"/>
        <v>7</v>
      </c>
      <c r="R16" s="63" t="str">
        <f ca="1">IF(A16="","",OFFSET('VEW-Systeme'!A9,0,0))</f>
        <v>'bbbab012</v>
      </c>
      <c r="S16" s="103">
        <f ca="1" t="shared" si="5"/>
      </c>
      <c r="T16" s="91"/>
      <c r="U16" s="91"/>
      <c r="V16" s="91"/>
      <c r="W16" s="91"/>
      <c r="X16" s="91"/>
      <c r="Y16" s="91"/>
      <c r="Z16" s="91"/>
      <c r="AA16" s="91"/>
      <c r="AB16" s="91"/>
      <c r="AC16" s="91"/>
      <c r="AD16" s="91"/>
      <c r="AE16" s="91"/>
      <c r="AF16" s="91"/>
      <c r="AG16" s="92"/>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35" ht="12.75" customHeight="1">
      <c r="A17" s="102">
        <f t="shared" si="4"/>
        <v>8</v>
      </c>
      <c r="C17" s="74">
        <f t="shared" si="2"/>
        <v>1</v>
      </c>
      <c r="D17" s="62" t="str">
        <f t="shared" si="2"/>
        <v>0</v>
      </c>
      <c r="E17" s="62" t="str">
        <f t="shared" si="2"/>
        <v>0</v>
      </c>
      <c r="F17" s="62">
        <f t="shared" si="2"/>
        <v>2</v>
      </c>
      <c r="G17" s="62" t="str">
        <f t="shared" si="2"/>
        <v>0</v>
      </c>
      <c r="H17" s="62">
        <f t="shared" si="2"/>
        <v>1</v>
      </c>
      <c r="I17" s="62" t="str">
        <f t="shared" si="2"/>
        <v>0</v>
      </c>
      <c r="J17" s="62" t="str">
        <f t="shared" si="2"/>
        <v>1</v>
      </c>
      <c r="K17" s="62" t="str">
        <f t="shared" si="2"/>
        <v>2</v>
      </c>
      <c r="L17" s="62">
        <f t="shared" si="2"/>
        <v>2</v>
      </c>
      <c r="M17" s="62" t="str">
        <f t="shared" si="2"/>
        <v>0</v>
      </c>
      <c r="N17" s="62" t="str">
        <f t="shared" si="2"/>
        <v>2</v>
      </c>
      <c r="O17" s="62">
        <f t="shared" si="2"/>
        <v>2</v>
      </c>
      <c r="P17" s="81"/>
      <c r="Q17" s="73">
        <f t="shared" si="3"/>
        <v>7</v>
      </c>
      <c r="R17" s="63" t="str">
        <f ca="1">IF(A17="","",OFFSET('VEW-Systeme'!A10,0,0))</f>
        <v>'bbbab120</v>
      </c>
      <c r="S17" s="103">
        <f ca="1" t="shared" si="5"/>
      </c>
      <c r="T17" s="71"/>
      <c r="U17" s="71"/>
      <c r="AI17" s="1"/>
    </row>
    <row r="18" spans="1:35" ht="12.75" customHeight="1">
      <c r="A18" s="102">
        <f t="shared" si="4"/>
        <v>9</v>
      </c>
      <c r="C18" s="74">
        <f t="shared" si="2"/>
        <v>1</v>
      </c>
      <c r="D18" s="62" t="str">
        <f t="shared" si="2"/>
        <v>0</v>
      </c>
      <c r="E18" s="62" t="str">
        <f t="shared" si="2"/>
        <v>0</v>
      </c>
      <c r="F18" s="62">
        <f t="shared" si="2"/>
        <v>2</v>
      </c>
      <c r="G18" s="62" t="str">
        <f t="shared" si="2"/>
        <v>0</v>
      </c>
      <c r="H18" s="62">
        <f t="shared" si="2"/>
        <v>1</v>
      </c>
      <c r="I18" s="62" t="str">
        <f t="shared" si="2"/>
        <v>0</v>
      </c>
      <c r="J18" s="62" t="str">
        <f t="shared" si="2"/>
        <v>2</v>
      </c>
      <c r="K18" s="62" t="str">
        <f t="shared" si="2"/>
        <v>0</v>
      </c>
      <c r="L18" s="62">
        <f t="shared" si="2"/>
        <v>2</v>
      </c>
      <c r="M18" s="62" t="str">
        <f t="shared" si="2"/>
        <v>1</v>
      </c>
      <c r="N18" s="62" t="str">
        <f t="shared" si="2"/>
        <v>2</v>
      </c>
      <c r="O18" s="62">
        <f t="shared" si="2"/>
        <v>2</v>
      </c>
      <c r="P18" s="81"/>
      <c r="Q18" s="73">
        <f t="shared" si="3"/>
        <v>7</v>
      </c>
      <c r="R18" s="63" t="str">
        <f ca="1">IF(A18="","",OFFSET('VEW-Systeme'!A11,0,0))</f>
        <v>'bbbab201</v>
      </c>
      <c r="S18" s="103">
        <f ca="1" t="shared" si="5"/>
      </c>
      <c r="T18" s="71"/>
      <c r="U18" s="71"/>
      <c r="AI18" s="1"/>
    </row>
    <row r="19" spans="1:35" ht="12.75" customHeight="1">
      <c r="A19" s="102">
        <f t="shared" si="4"/>
        <v>10</v>
      </c>
      <c r="C19" s="74">
        <f t="shared" si="2"/>
        <v>1</v>
      </c>
      <c r="D19" s="62" t="str">
        <f t="shared" si="2"/>
        <v>0</v>
      </c>
      <c r="E19" s="62" t="str">
        <f t="shared" si="2"/>
        <v>0</v>
      </c>
      <c r="F19" s="62">
        <f t="shared" si="2"/>
        <v>2</v>
      </c>
      <c r="G19" s="62" t="str">
        <f t="shared" si="2"/>
        <v>0</v>
      </c>
      <c r="H19" s="62">
        <f t="shared" si="2"/>
        <v>1</v>
      </c>
      <c r="I19" s="62" t="str">
        <f t="shared" si="2"/>
        <v>0</v>
      </c>
      <c r="J19" s="62" t="str">
        <f t="shared" si="2"/>
        <v>0</v>
      </c>
      <c r="K19" s="62" t="str">
        <f t="shared" si="2"/>
        <v>2</v>
      </c>
      <c r="L19" s="62">
        <f t="shared" si="2"/>
        <v>2</v>
      </c>
      <c r="M19" s="62" t="str">
        <f t="shared" si="2"/>
        <v>1</v>
      </c>
      <c r="N19" s="62" t="str">
        <f t="shared" si="2"/>
        <v>1</v>
      </c>
      <c r="O19" s="62">
        <f t="shared" si="2"/>
        <v>2</v>
      </c>
      <c r="P19" s="81"/>
      <c r="Q19" s="73">
        <f t="shared" si="3"/>
        <v>6</v>
      </c>
      <c r="R19" s="63" t="str">
        <f ca="1">IF(A19="","",OFFSET('VEW-Systeme'!A12,0,0))</f>
        <v>'bbbaa021</v>
      </c>
      <c r="S19" s="103">
        <f ca="1" t="shared" si="5"/>
      </c>
      <c r="T19" s="71"/>
      <c r="U19" s="71"/>
      <c r="AI19" s="1"/>
    </row>
    <row r="20" spans="1:35" ht="12.75" customHeight="1">
      <c r="A20" s="102">
        <f t="shared" si="4"/>
        <v>11</v>
      </c>
      <c r="C20" s="74">
        <f aca="true" t="shared" si="6" ref="C20:O29">IF($A20="","",IF(C$6=1,C$8,IF(C$6=3,MID($R20,C$7+1,1),IF(MID($R20,C$7+1,1)="a",MID(SUBSTITUTE(102,C$8,""),1,1),MID(SUBSTITUTE(102,C$8,""),2,1)))))</f>
        <v>1</v>
      </c>
      <c r="D20" s="62" t="str">
        <f t="shared" si="6"/>
        <v>0</v>
      </c>
      <c r="E20" s="62" t="str">
        <f t="shared" si="6"/>
        <v>0</v>
      </c>
      <c r="F20" s="62">
        <f t="shared" si="6"/>
        <v>2</v>
      </c>
      <c r="G20" s="62" t="str">
        <f t="shared" si="6"/>
        <v>0</v>
      </c>
      <c r="H20" s="62">
        <f t="shared" si="6"/>
        <v>1</v>
      </c>
      <c r="I20" s="62" t="str">
        <f t="shared" si="6"/>
        <v>0</v>
      </c>
      <c r="J20" s="62" t="str">
        <f t="shared" si="6"/>
        <v>1</v>
      </c>
      <c r="K20" s="62" t="str">
        <f t="shared" si="6"/>
        <v>0</v>
      </c>
      <c r="L20" s="62">
        <f t="shared" si="6"/>
        <v>2</v>
      </c>
      <c r="M20" s="62" t="str">
        <f t="shared" si="6"/>
        <v>2</v>
      </c>
      <c r="N20" s="62" t="str">
        <f t="shared" si="6"/>
        <v>1</v>
      </c>
      <c r="O20" s="62">
        <f t="shared" si="6"/>
        <v>2</v>
      </c>
      <c r="P20" s="81"/>
      <c r="Q20" s="73">
        <f t="shared" si="3"/>
        <v>6</v>
      </c>
      <c r="R20" s="63" t="str">
        <f ca="1">IF(A20="","",OFFSET('VEW-Systeme'!A13,0,0))</f>
        <v>'bbbaa102</v>
      </c>
      <c r="S20" s="103">
        <f ca="1" t="shared" si="5"/>
      </c>
      <c r="T20" s="71"/>
      <c r="U20" s="71"/>
      <c r="AI20" s="1"/>
    </row>
    <row r="21" spans="1:35" ht="12.75" customHeight="1">
      <c r="A21" s="102">
        <f t="shared" si="4"/>
        <v>12</v>
      </c>
      <c r="C21" s="74">
        <f t="shared" si="6"/>
        <v>1</v>
      </c>
      <c r="D21" s="62" t="str">
        <f t="shared" si="6"/>
        <v>0</v>
      </c>
      <c r="E21" s="62" t="str">
        <f t="shared" si="6"/>
        <v>0</v>
      </c>
      <c r="F21" s="62">
        <f t="shared" si="6"/>
        <v>2</v>
      </c>
      <c r="G21" s="62" t="str">
        <f t="shared" si="6"/>
        <v>0</v>
      </c>
      <c r="H21" s="62">
        <f t="shared" si="6"/>
        <v>1</v>
      </c>
      <c r="I21" s="62" t="str">
        <f t="shared" si="6"/>
        <v>0</v>
      </c>
      <c r="J21" s="62" t="str">
        <f t="shared" si="6"/>
        <v>2</v>
      </c>
      <c r="K21" s="62" t="str">
        <f t="shared" si="6"/>
        <v>1</v>
      </c>
      <c r="L21" s="62">
        <f t="shared" si="6"/>
        <v>2</v>
      </c>
      <c r="M21" s="62" t="str">
        <f t="shared" si="6"/>
        <v>0</v>
      </c>
      <c r="N21" s="62" t="str">
        <f t="shared" si="6"/>
        <v>1</v>
      </c>
      <c r="O21" s="62">
        <f t="shared" si="6"/>
        <v>2</v>
      </c>
      <c r="P21" s="81"/>
      <c r="Q21" s="73">
        <f t="shared" si="3"/>
        <v>6</v>
      </c>
      <c r="R21" s="63" t="str">
        <f ca="1">IF(A21="","",OFFSET('VEW-Systeme'!A14,0,0))</f>
        <v>'bbbaa210</v>
      </c>
      <c r="S21" s="103">
        <f ca="1" t="shared" si="5"/>
      </c>
      <c r="T21" s="71"/>
      <c r="U21" s="71"/>
      <c r="AI21" s="1"/>
    </row>
    <row r="22" spans="1:35" ht="12.75" customHeight="1">
      <c r="A22" s="102">
        <f t="shared" si="4"/>
        <v>13</v>
      </c>
      <c r="C22" s="74">
        <f t="shared" si="6"/>
        <v>1</v>
      </c>
      <c r="D22" s="62" t="str">
        <f t="shared" si="6"/>
        <v>0</v>
      </c>
      <c r="E22" s="62" t="str">
        <f t="shared" si="6"/>
        <v>0</v>
      </c>
      <c r="F22" s="62">
        <f t="shared" si="6"/>
        <v>2</v>
      </c>
      <c r="G22" s="62" t="str">
        <f t="shared" si="6"/>
        <v>1</v>
      </c>
      <c r="H22" s="62">
        <f t="shared" si="6"/>
        <v>1</v>
      </c>
      <c r="I22" s="62" t="str">
        <f t="shared" si="6"/>
        <v>2</v>
      </c>
      <c r="J22" s="62" t="str">
        <f t="shared" si="6"/>
        <v>0</v>
      </c>
      <c r="K22" s="62" t="str">
        <f t="shared" si="6"/>
        <v>2</v>
      </c>
      <c r="L22" s="62">
        <f t="shared" si="6"/>
        <v>2</v>
      </c>
      <c r="M22" s="62" t="str">
        <f t="shared" si="6"/>
        <v>1</v>
      </c>
      <c r="N22" s="62" t="str">
        <f t="shared" si="6"/>
        <v>2</v>
      </c>
      <c r="O22" s="62">
        <f t="shared" si="6"/>
        <v>2</v>
      </c>
      <c r="P22" s="81"/>
      <c r="Q22" s="73">
        <f t="shared" si="3"/>
        <v>7</v>
      </c>
      <c r="R22" s="63" t="str">
        <f ca="1">IF(A22="","",OFFSET('VEW-Systeme'!A15,0,0))</f>
        <v>'bbabb021</v>
      </c>
      <c r="S22" s="103">
        <f ca="1" t="shared" si="5"/>
      </c>
      <c r="T22" s="71"/>
      <c r="U22" s="71"/>
      <c r="AI22" s="1"/>
    </row>
    <row r="23" spans="1:35" ht="12.75" customHeight="1">
      <c r="A23" s="102">
        <f t="shared" si="4"/>
        <v>14</v>
      </c>
      <c r="C23" s="74">
        <f t="shared" si="6"/>
        <v>1</v>
      </c>
      <c r="D23" s="62" t="str">
        <f t="shared" si="6"/>
        <v>0</v>
      </c>
      <c r="E23" s="62" t="str">
        <f t="shared" si="6"/>
        <v>0</v>
      </c>
      <c r="F23" s="62">
        <f t="shared" si="6"/>
        <v>2</v>
      </c>
      <c r="G23" s="62" t="str">
        <f t="shared" si="6"/>
        <v>1</v>
      </c>
      <c r="H23" s="62">
        <f t="shared" si="6"/>
        <v>1</v>
      </c>
      <c r="I23" s="62" t="str">
        <f t="shared" si="6"/>
        <v>2</v>
      </c>
      <c r="J23" s="62" t="str">
        <f t="shared" si="6"/>
        <v>1</v>
      </c>
      <c r="K23" s="62" t="str">
        <f t="shared" si="6"/>
        <v>0</v>
      </c>
      <c r="L23" s="62">
        <f t="shared" si="6"/>
        <v>2</v>
      </c>
      <c r="M23" s="62" t="str">
        <f t="shared" si="6"/>
        <v>2</v>
      </c>
      <c r="N23" s="62" t="str">
        <f t="shared" si="6"/>
        <v>2</v>
      </c>
      <c r="O23" s="62">
        <f t="shared" si="6"/>
        <v>2</v>
      </c>
      <c r="P23" s="81"/>
      <c r="Q23" s="73">
        <f t="shared" si="3"/>
        <v>7</v>
      </c>
      <c r="R23" s="63" t="str">
        <f ca="1">IF(A23="","",OFFSET('VEW-Systeme'!A16,0,0))</f>
        <v>'bbabb102</v>
      </c>
      <c r="S23" s="103">
        <f ca="1" t="shared" si="5"/>
      </c>
      <c r="U23" s="2"/>
      <c r="AH23" s="1"/>
      <c r="AI23" s="1"/>
    </row>
    <row r="24" spans="1:35" ht="12.75" customHeight="1">
      <c r="A24" s="102">
        <f t="shared" si="4"/>
        <v>15</v>
      </c>
      <c r="C24" s="74">
        <f t="shared" si="6"/>
        <v>1</v>
      </c>
      <c r="D24" s="62" t="str">
        <f t="shared" si="6"/>
        <v>0</v>
      </c>
      <c r="E24" s="62" t="str">
        <f t="shared" si="6"/>
        <v>0</v>
      </c>
      <c r="F24" s="62">
        <f t="shared" si="6"/>
        <v>2</v>
      </c>
      <c r="G24" s="62" t="str">
        <f t="shared" si="6"/>
        <v>1</v>
      </c>
      <c r="H24" s="62">
        <f t="shared" si="6"/>
        <v>1</v>
      </c>
      <c r="I24" s="62" t="str">
        <f t="shared" si="6"/>
        <v>2</v>
      </c>
      <c r="J24" s="62" t="str">
        <f t="shared" si="6"/>
        <v>2</v>
      </c>
      <c r="K24" s="62" t="str">
        <f t="shared" si="6"/>
        <v>1</v>
      </c>
      <c r="L24" s="62">
        <f t="shared" si="6"/>
        <v>2</v>
      </c>
      <c r="M24" s="62" t="str">
        <f t="shared" si="6"/>
        <v>0</v>
      </c>
      <c r="N24" s="62" t="str">
        <f t="shared" si="6"/>
        <v>2</v>
      </c>
      <c r="O24" s="62">
        <f t="shared" si="6"/>
        <v>2</v>
      </c>
      <c r="P24" s="81"/>
      <c r="Q24" s="73">
        <f t="shared" si="3"/>
        <v>7</v>
      </c>
      <c r="R24" s="63" t="str">
        <f ca="1">IF(A24="","",OFFSET('VEW-Systeme'!A17,0,0))</f>
        <v>'bbabb210</v>
      </c>
      <c r="S24" s="103">
        <f ca="1" t="shared" si="5"/>
      </c>
      <c r="U24" s="2"/>
      <c r="AH24" s="1"/>
      <c r="AI24" s="1"/>
    </row>
    <row r="25" spans="1:35" ht="12.75" customHeight="1">
      <c r="A25" s="102">
        <f t="shared" si="4"/>
        <v>16</v>
      </c>
      <c r="C25" s="74">
        <f t="shared" si="6"/>
        <v>1</v>
      </c>
      <c r="D25" s="62" t="str">
        <f t="shared" si="6"/>
        <v>0</v>
      </c>
      <c r="E25" s="62" t="str">
        <f t="shared" si="6"/>
        <v>0</v>
      </c>
      <c r="F25" s="62">
        <f t="shared" si="6"/>
        <v>2</v>
      </c>
      <c r="G25" s="62" t="str">
        <f t="shared" si="6"/>
        <v>1</v>
      </c>
      <c r="H25" s="62">
        <f t="shared" si="6"/>
        <v>1</v>
      </c>
      <c r="I25" s="62" t="str">
        <f t="shared" si="6"/>
        <v>2</v>
      </c>
      <c r="J25" s="62" t="str">
        <f t="shared" si="6"/>
        <v>0</v>
      </c>
      <c r="K25" s="62" t="str">
        <f t="shared" si="6"/>
        <v>1</v>
      </c>
      <c r="L25" s="62">
        <f t="shared" si="6"/>
        <v>2</v>
      </c>
      <c r="M25" s="62" t="str">
        <f t="shared" si="6"/>
        <v>2</v>
      </c>
      <c r="N25" s="62" t="str">
        <f t="shared" si="6"/>
        <v>1</v>
      </c>
      <c r="O25" s="62">
        <f t="shared" si="6"/>
        <v>2</v>
      </c>
      <c r="P25" s="81"/>
      <c r="Q25" s="73">
        <f t="shared" si="3"/>
        <v>6</v>
      </c>
      <c r="R25" s="63" t="str">
        <f ca="1">IF(A25="","",OFFSET('VEW-Systeme'!A18,0,0))</f>
        <v>'bbaba012</v>
      </c>
      <c r="S25" s="103">
        <f ca="1" t="shared" si="5"/>
      </c>
      <c r="U25" s="2"/>
      <c r="AH25" s="1"/>
      <c r="AI25" s="1"/>
    </row>
    <row r="26" spans="1:35" ht="12.75" customHeight="1">
      <c r="A26" s="102">
        <f t="shared" si="4"/>
        <v>17</v>
      </c>
      <c r="C26" s="74">
        <f t="shared" si="6"/>
        <v>1</v>
      </c>
      <c r="D26" s="62" t="str">
        <f t="shared" si="6"/>
        <v>0</v>
      </c>
      <c r="E26" s="62" t="str">
        <f t="shared" si="6"/>
        <v>0</v>
      </c>
      <c r="F26" s="62">
        <f t="shared" si="6"/>
        <v>2</v>
      </c>
      <c r="G26" s="62" t="str">
        <f t="shared" si="6"/>
        <v>1</v>
      </c>
      <c r="H26" s="62">
        <f t="shared" si="6"/>
        <v>1</v>
      </c>
      <c r="I26" s="62" t="str">
        <f t="shared" si="6"/>
        <v>2</v>
      </c>
      <c r="J26" s="62" t="str">
        <f t="shared" si="6"/>
        <v>1</v>
      </c>
      <c r="K26" s="62" t="str">
        <f t="shared" si="6"/>
        <v>2</v>
      </c>
      <c r="L26" s="62">
        <f t="shared" si="6"/>
        <v>2</v>
      </c>
      <c r="M26" s="62" t="str">
        <f t="shared" si="6"/>
        <v>0</v>
      </c>
      <c r="N26" s="62" t="str">
        <f t="shared" si="6"/>
        <v>1</v>
      </c>
      <c r="O26" s="62">
        <f t="shared" si="6"/>
        <v>2</v>
      </c>
      <c r="P26" s="81"/>
      <c r="Q26" s="73">
        <f t="shared" si="3"/>
        <v>6</v>
      </c>
      <c r="R26" s="63" t="str">
        <f ca="1">IF(A26="","",OFFSET('VEW-Systeme'!A19,0,0))</f>
        <v>'bbaba120</v>
      </c>
      <c r="S26" s="103">
        <f ca="1" t="shared" si="5"/>
      </c>
      <c r="U26" s="2"/>
      <c r="AH26" s="1"/>
      <c r="AI26" s="1"/>
    </row>
    <row r="27" spans="1:35" ht="12.75" customHeight="1">
      <c r="A27" s="102">
        <f t="shared" si="4"/>
        <v>18</v>
      </c>
      <c r="C27" s="74">
        <f t="shared" si="6"/>
        <v>1</v>
      </c>
      <c r="D27" s="62" t="str">
        <f t="shared" si="6"/>
        <v>0</v>
      </c>
      <c r="E27" s="62" t="str">
        <f t="shared" si="6"/>
        <v>0</v>
      </c>
      <c r="F27" s="62">
        <f t="shared" si="6"/>
        <v>2</v>
      </c>
      <c r="G27" s="62" t="str">
        <f t="shared" si="6"/>
        <v>1</v>
      </c>
      <c r="H27" s="62">
        <f t="shared" si="6"/>
        <v>1</v>
      </c>
      <c r="I27" s="62" t="str">
        <f t="shared" si="6"/>
        <v>2</v>
      </c>
      <c r="J27" s="62" t="str">
        <f t="shared" si="6"/>
        <v>2</v>
      </c>
      <c r="K27" s="62" t="str">
        <f t="shared" si="6"/>
        <v>0</v>
      </c>
      <c r="L27" s="62">
        <f t="shared" si="6"/>
        <v>2</v>
      </c>
      <c r="M27" s="62" t="str">
        <f t="shared" si="6"/>
        <v>1</v>
      </c>
      <c r="N27" s="62" t="str">
        <f t="shared" si="6"/>
        <v>1</v>
      </c>
      <c r="O27" s="62">
        <f t="shared" si="6"/>
        <v>2</v>
      </c>
      <c r="P27" s="81"/>
      <c r="Q27" s="73">
        <f t="shared" si="3"/>
        <v>6</v>
      </c>
      <c r="R27" s="63" t="str">
        <f ca="1">IF(A27="","",OFFSET('VEW-Systeme'!A20,0,0))</f>
        <v>'bbaba201</v>
      </c>
      <c r="S27" s="103">
        <f ca="1" t="shared" si="5"/>
      </c>
      <c r="U27" s="2"/>
      <c r="AH27" s="1"/>
      <c r="AI27" s="1"/>
    </row>
    <row r="28" spans="1:35" ht="12.75" customHeight="1">
      <c r="A28" s="102">
        <f t="shared" si="4"/>
        <v>19</v>
      </c>
      <c r="C28" s="74">
        <f t="shared" si="6"/>
        <v>1</v>
      </c>
      <c r="D28" s="62" t="str">
        <f t="shared" si="6"/>
        <v>0</v>
      </c>
      <c r="E28" s="62" t="str">
        <f t="shared" si="6"/>
        <v>0</v>
      </c>
      <c r="F28" s="62">
        <f t="shared" si="6"/>
        <v>2</v>
      </c>
      <c r="G28" s="62" t="str">
        <f t="shared" si="6"/>
        <v>1</v>
      </c>
      <c r="H28" s="62">
        <f t="shared" si="6"/>
        <v>1</v>
      </c>
      <c r="I28" s="62" t="str">
        <f t="shared" si="6"/>
        <v>0</v>
      </c>
      <c r="J28" s="62" t="str">
        <f t="shared" si="6"/>
        <v>0</v>
      </c>
      <c r="K28" s="62" t="str">
        <f t="shared" si="6"/>
        <v>0</v>
      </c>
      <c r="L28" s="62">
        <f t="shared" si="6"/>
        <v>2</v>
      </c>
      <c r="M28" s="62" t="str">
        <f t="shared" si="6"/>
        <v>0</v>
      </c>
      <c r="N28" s="62" t="str">
        <f t="shared" si="6"/>
        <v>2</v>
      </c>
      <c r="O28" s="62">
        <f t="shared" si="6"/>
        <v>2</v>
      </c>
      <c r="P28" s="81"/>
      <c r="Q28" s="73">
        <f t="shared" si="3"/>
        <v>9</v>
      </c>
      <c r="R28" s="63" t="str">
        <f ca="1">IF(A28="","",OFFSET('VEW-Systeme'!A21,0,0))</f>
        <v>'bbaab000</v>
      </c>
      <c r="S28" s="103">
        <f ca="1" t="shared" si="5"/>
      </c>
      <c r="U28" s="2"/>
      <c r="AH28" s="1"/>
      <c r="AI28" s="1"/>
    </row>
    <row r="29" spans="1:35" ht="12.75" customHeight="1">
      <c r="A29" s="102">
        <f t="shared" si="4"/>
        <v>20</v>
      </c>
      <c r="C29" s="74">
        <f t="shared" si="6"/>
        <v>1</v>
      </c>
      <c r="D29" s="62" t="str">
        <f t="shared" si="6"/>
        <v>0</v>
      </c>
      <c r="E29" s="62" t="str">
        <f t="shared" si="6"/>
        <v>0</v>
      </c>
      <c r="F29" s="62">
        <f t="shared" si="6"/>
        <v>2</v>
      </c>
      <c r="G29" s="62" t="str">
        <f t="shared" si="6"/>
        <v>1</v>
      </c>
      <c r="H29" s="62">
        <f t="shared" si="6"/>
        <v>1</v>
      </c>
      <c r="I29" s="62" t="str">
        <f t="shared" si="6"/>
        <v>0</v>
      </c>
      <c r="J29" s="62" t="str">
        <f t="shared" si="6"/>
        <v>1</v>
      </c>
      <c r="K29" s="62" t="str">
        <f t="shared" si="6"/>
        <v>1</v>
      </c>
      <c r="L29" s="62">
        <f t="shared" si="6"/>
        <v>2</v>
      </c>
      <c r="M29" s="62" t="str">
        <f t="shared" si="6"/>
        <v>1</v>
      </c>
      <c r="N29" s="62" t="str">
        <f t="shared" si="6"/>
        <v>2</v>
      </c>
      <c r="O29" s="62">
        <f t="shared" si="6"/>
        <v>2</v>
      </c>
      <c r="P29" s="81"/>
      <c r="Q29" s="73">
        <f t="shared" si="3"/>
        <v>6</v>
      </c>
      <c r="R29" s="63" t="str">
        <f ca="1">IF(A29="","",OFFSET('VEW-Systeme'!A22,0,0))</f>
        <v>'bbaab111</v>
      </c>
      <c r="S29" s="103">
        <f ca="1" t="shared" si="5"/>
      </c>
      <c r="U29" s="2"/>
      <c r="AH29" s="1"/>
      <c r="AI29" s="1"/>
    </row>
    <row r="30" spans="1:35" ht="12.75" customHeight="1">
      <c r="A30" s="102">
        <f t="shared" si="4"/>
        <v>21</v>
      </c>
      <c r="C30" s="74">
        <f aca="true" t="shared" si="7" ref="C30:O39">IF($A30="","",IF(C$6=1,C$8,IF(C$6=3,MID($R30,C$7+1,1),IF(MID($R30,C$7+1,1)="a",MID(SUBSTITUTE(102,C$8,""),1,1),MID(SUBSTITUTE(102,C$8,""),2,1)))))</f>
        <v>1</v>
      </c>
      <c r="D30" s="62" t="str">
        <f t="shared" si="7"/>
        <v>0</v>
      </c>
      <c r="E30" s="62" t="str">
        <f t="shared" si="7"/>
        <v>0</v>
      </c>
      <c r="F30" s="62">
        <f t="shared" si="7"/>
        <v>2</v>
      </c>
      <c r="G30" s="62" t="str">
        <f t="shared" si="7"/>
        <v>1</v>
      </c>
      <c r="H30" s="62">
        <f t="shared" si="7"/>
        <v>1</v>
      </c>
      <c r="I30" s="62" t="str">
        <f t="shared" si="7"/>
        <v>0</v>
      </c>
      <c r="J30" s="62" t="str">
        <f t="shared" si="7"/>
        <v>2</v>
      </c>
      <c r="K30" s="62" t="str">
        <f t="shared" si="7"/>
        <v>2</v>
      </c>
      <c r="L30" s="62">
        <f t="shared" si="7"/>
        <v>2</v>
      </c>
      <c r="M30" s="62" t="str">
        <f t="shared" si="7"/>
        <v>2</v>
      </c>
      <c r="N30" s="62" t="str">
        <f t="shared" si="7"/>
        <v>2</v>
      </c>
      <c r="O30" s="62">
        <f t="shared" si="7"/>
        <v>2</v>
      </c>
      <c r="P30" s="81"/>
      <c r="Q30" s="73">
        <f t="shared" si="3"/>
        <v>9</v>
      </c>
      <c r="R30" s="63" t="str">
        <f ca="1">IF(A30="","",OFFSET('VEW-Systeme'!A23,0,0))</f>
        <v>'bbaab222</v>
      </c>
      <c r="S30" s="103">
        <f ca="1" t="shared" si="5"/>
      </c>
      <c r="U30" s="2"/>
      <c r="AH30" s="1"/>
      <c r="AI30" s="1"/>
    </row>
    <row r="31" spans="1:35" ht="12.75" customHeight="1">
      <c r="A31" s="102">
        <f t="shared" si="4"/>
        <v>22</v>
      </c>
      <c r="C31" s="74">
        <f t="shared" si="7"/>
        <v>1</v>
      </c>
      <c r="D31" s="62" t="str">
        <f t="shared" si="7"/>
        <v>0</v>
      </c>
      <c r="E31" s="62" t="str">
        <f t="shared" si="7"/>
        <v>0</v>
      </c>
      <c r="F31" s="62">
        <f t="shared" si="7"/>
        <v>2</v>
      </c>
      <c r="G31" s="62" t="str">
        <f t="shared" si="7"/>
        <v>1</v>
      </c>
      <c r="H31" s="62">
        <f t="shared" si="7"/>
        <v>1</v>
      </c>
      <c r="I31" s="62" t="str">
        <f t="shared" si="7"/>
        <v>0</v>
      </c>
      <c r="J31" s="62" t="str">
        <f t="shared" si="7"/>
        <v>0</v>
      </c>
      <c r="K31" s="62" t="str">
        <f t="shared" si="7"/>
        <v>0</v>
      </c>
      <c r="L31" s="62">
        <f t="shared" si="7"/>
        <v>2</v>
      </c>
      <c r="M31" s="62" t="str">
        <f t="shared" si="7"/>
        <v>0</v>
      </c>
      <c r="N31" s="62" t="str">
        <f t="shared" si="7"/>
        <v>1</v>
      </c>
      <c r="O31" s="62">
        <f t="shared" si="7"/>
        <v>2</v>
      </c>
      <c r="P31" s="81"/>
      <c r="Q31" s="73">
        <f t="shared" si="3"/>
        <v>8</v>
      </c>
      <c r="R31" s="63" t="str">
        <f ca="1">IF(A31="","",OFFSET('VEW-Systeme'!A24,0,0))</f>
        <v>'bbaaa000</v>
      </c>
      <c r="S31" s="103">
        <f ca="1" t="shared" si="5"/>
      </c>
      <c r="U31" s="2"/>
      <c r="AH31" s="1"/>
      <c r="AI31" s="1"/>
    </row>
    <row r="32" spans="1:35" ht="12.75" customHeight="1">
      <c r="A32" s="102">
        <f t="shared" si="4"/>
        <v>23</v>
      </c>
      <c r="C32" s="74">
        <f t="shared" si="7"/>
        <v>1</v>
      </c>
      <c r="D32" s="62" t="str">
        <f t="shared" si="7"/>
        <v>0</v>
      </c>
      <c r="E32" s="62" t="str">
        <f t="shared" si="7"/>
        <v>0</v>
      </c>
      <c r="F32" s="62">
        <f t="shared" si="7"/>
        <v>2</v>
      </c>
      <c r="G32" s="62" t="str">
        <f t="shared" si="7"/>
        <v>1</v>
      </c>
      <c r="H32" s="62">
        <f t="shared" si="7"/>
        <v>1</v>
      </c>
      <c r="I32" s="62" t="str">
        <f t="shared" si="7"/>
        <v>0</v>
      </c>
      <c r="J32" s="62" t="str">
        <f t="shared" si="7"/>
        <v>1</v>
      </c>
      <c r="K32" s="62" t="str">
        <f t="shared" si="7"/>
        <v>1</v>
      </c>
      <c r="L32" s="62">
        <f t="shared" si="7"/>
        <v>2</v>
      </c>
      <c r="M32" s="62" t="str">
        <f t="shared" si="7"/>
        <v>1</v>
      </c>
      <c r="N32" s="62" t="str">
        <f t="shared" si="7"/>
        <v>1</v>
      </c>
      <c r="O32" s="62">
        <f t="shared" si="7"/>
        <v>2</v>
      </c>
      <c r="P32" s="81"/>
      <c r="Q32" s="73">
        <f t="shared" si="3"/>
        <v>5</v>
      </c>
      <c r="R32" s="63" t="str">
        <f ca="1">IF(A32="","",OFFSET('VEW-Systeme'!A25,0,0))</f>
        <v>'bbaaa111</v>
      </c>
      <c r="S32" s="103">
        <f ca="1" t="shared" si="5"/>
      </c>
      <c r="U32" s="2"/>
      <c r="AH32" s="1"/>
      <c r="AI32" s="1"/>
    </row>
    <row r="33" spans="1:35" ht="12.75" customHeight="1">
      <c r="A33" s="102">
        <f t="shared" si="4"/>
        <v>24</v>
      </c>
      <c r="C33" s="74">
        <f t="shared" si="7"/>
        <v>1</v>
      </c>
      <c r="D33" s="62" t="str">
        <f t="shared" si="7"/>
        <v>0</v>
      </c>
      <c r="E33" s="62" t="str">
        <f t="shared" si="7"/>
        <v>0</v>
      </c>
      <c r="F33" s="62">
        <f t="shared" si="7"/>
        <v>2</v>
      </c>
      <c r="G33" s="62" t="str">
        <f t="shared" si="7"/>
        <v>1</v>
      </c>
      <c r="H33" s="62">
        <f t="shared" si="7"/>
        <v>1</v>
      </c>
      <c r="I33" s="62" t="str">
        <f t="shared" si="7"/>
        <v>0</v>
      </c>
      <c r="J33" s="62" t="str">
        <f t="shared" si="7"/>
        <v>2</v>
      </c>
      <c r="K33" s="62" t="str">
        <f t="shared" si="7"/>
        <v>2</v>
      </c>
      <c r="L33" s="62">
        <f t="shared" si="7"/>
        <v>2</v>
      </c>
      <c r="M33" s="62" t="str">
        <f t="shared" si="7"/>
        <v>2</v>
      </c>
      <c r="N33" s="62" t="str">
        <f t="shared" si="7"/>
        <v>1</v>
      </c>
      <c r="O33" s="62">
        <f t="shared" si="7"/>
        <v>2</v>
      </c>
      <c r="P33" s="81"/>
      <c r="Q33" s="73">
        <f t="shared" si="3"/>
        <v>8</v>
      </c>
      <c r="R33" s="63" t="str">
        <f ca="1">IF(A33="","",OFFSET('VEW-Systeme'!A26,0,0))</f>
        <v>'bbaaa222</v>
      </c>
      <c r="S33" s="103">
        <f ca="1" t="shared" si="5"/>
      </c>
      <c r="U33" s="2"/>
      <c r="AH33" s="1"/>
      <c r="AI33" s="1"/>
    </row>
    <row r="34" spans="1:35" ht="12.75" customHeight="1">
      <c r="A34" s="102">
        <f t="shared" si="4"/>
        <v>25</v>
      </c>
      <c r="C34" s="74">
        <f t="shared" si="7"/>
        <v>1</v>
      </c>
      <c r="D34" s="62" t="str">
        <f t="shared" si="7"/>
        <v>0</v>
      </c>
      <c r="E34" s="62" t="str">
        <f t="shared" si="7"/>
        <v>1</v>
      </c>
      <c r="F34" s="62">
        <f t="shared" si="7"/>
        <v>2</v>
      </c>
      <c r="G34" s="62" t="str">
        <f t="shared" si="7"/>
        <v>0</v>
      </c>
      <c r="H34" s="62">
        <f t="shared" si="7"/>
        <v>1</v>
      </c>
      <c r="I34" s="62" t="str">
        <f t="shared" si="7"/>
        <v>2</v>
      </c>
      <c r="J34" s="62" t="str">
        <f t="shared" si="7"/>
        <v>0</v>
      </c>
      <c r="K34" s="62" t="str">
        <f t="shared" si="7"/>
        <v>0</v>
      </c>
      <c r="L34" s="62">
        <f t="shared" si="7"/>
        <v>2</v>
      </c>
      <c r="M34" s="62" t="str">
        <f t="shared" si="7"/>
        <v>0</v>
      </c>
      <c r="N34" s="62" t="str">
        <f t="shared" si="7"/>
        <v>2</v>
      </c>
      <c r="O34" s="62">
        <f t="shared" si="7"/>
        <v>2</v>
      </c>
      <c r="P34" s="81"/>
      <c r="Q34" s="73">
        <f t="shared" si="3"/>
        <v>6</v>
      </c>
      <c r="R34" s="63" t="str">
        <f ca="1">IF(A34="","",OFFSET('VEW-Systeme'!A27,0,0))</f>
        <v>'babbb000</v>
      </c>
      <c r="S34" s="103">
        <f ca="1" t="shared" si="5"/>
      </c>
      <c r="U34" s="2"/>
      <c r="AH34" s="1"/>
      <c r="AI34" s="1"/>
    </row>
    <row r="35" spans="1:35" ht="12.75" customHeight="1">
      <c r="A35" s="102">
        <f t="shared" si="4"/>
        <v>26</v>
      </c>
      <c r="C35" s="74">
        <f t="shared" si="7"/>
        <v>1</v>
      </c>
      <c r="D35" s="62" t="str">
        <f t="shared" si="7"/>
        <v>0</v>
      </c>
      <c r="E35" s="62" t="str">
        <f t="shared" si="7"/>
        <v>1</v>
      </c>
      <c r="F35" s="62">
        <f t="shared" si="7"/>
        <v>2</v>
      </c>
      <c r="G35" s="62" t="str">
        <f t="shared" si="7"/>
        <v>0</v>
      </c>
      <c r="H35" s="62">
        <f t="shared" si="7"/>
        <v>1</v>
      </c>
      <c r="I35" s="62" t="str">
        <f t="shared" si="7"/>
        <v>2</v>
      </c>
      <c r="J35" s="62" t="str">
        <f t="shared" si="7"/>
        <v>1</v>
      </c>
      <c r="K35" s="62" t="str">
        <f t="shared" si="7"/>
        <v>1</v>
      </c>
      <c r="L35" s="62">
        <f t="shared" si="7"/>
        <v>2</v>
      </c>
      <c r="M35" s="62" t="str">
        <f t="shared" si="7"/>
        <v>1</v>
      </c>
      <c r="N35" s="62" t="str">
        <f t="shared" si="7"/>
        <v>2</v>
      </c>
      <c r="O35" s="62">
        <f t="shared" si="7"/>
        <v>2</v>
      </c>
      <c r="P35" s="81"/>
      <c r="Q35" s="73">
        <f t="shared" si="3"/>
        <v>3</v>
      </c>
      <c r="R35" s="63" t="str">
        <f ca="1">IF(A35="","",OFFSET('VEW-Systeme'!A28,0,0))</f>
        <v>'babbb111</v>
      </c>
      <c r="S35" s="103">
        <f ca="1" t="shared" si="5"/>
        <v>20</v>
      </c>
      <c r="U35" s="2"/>
      <c r="AH35" s="1"/>
      <c r="AI35" s="1"/>
    </row>
    <row r="36" spans="1:35" ht="12.75" customHeight="1">
      <c r="A36" s="102">
        <f t="shared" si="4"/>
        <v>27</v>
      </c>
      <c r="C36" s="74">
        <f t="shared" si="7"/>
        <v>1</v>
      </c>
      <c r="D36" s="62" t="str">
        <f t="shared" si="7"/>
        <v>0</v>
      </c>
      <c r="E36" s="62" t="str">
        <f t="shared" si="7"/>
        <v>1</v>
      </c>
      <c r="F36" s="62">
        <f t="shared" si="7"/>
        <v>2</v>
      </c>
      <c r="G36" s="62" t="str">
        <f t="shared" si="7"/>
        <v>0</v>
      </c>
      <c r="H36" s="62">
        <f t="shared" si="7"/>
        <v>1</v>
      </c>
      <c r="I36" s="62" t="str">
        <f t="shared" si="7"/>
        <v>2</v>
      </c>
      <c r="J36" s="62" t="str">
        <f t="shared" si="7"/>
        <v>2</v>
      </c>
      <c r="K36" s="62" t="str">
        <f t="shared" si="7"/>
        <v>2</v>
      </c>
      <c r="L36" s="62">
        <f t="shared" si="7"/>
        <v>2</v>
      </c>
      <c r="M36" s="62" t="str">
        <f t="shared" si="7"/>
        <v>2</v>
      </c>
      <c r="N36" s="62" t="str">
        <f t="shared" si="7"/>
        <v>2</v>
      </c>
      <c r="O36" s="62">
        <f t="shared" si="7"/>
        <v>2</v>
      </c>
      <c r="P36" s="81"/>
      <c r="Q36" s="73">
        <f t="shared" si="3"/>
        <v>6</v>
      </c>
      <c r="R36" s="63" t="str">
        <f ca="1">IF(A36="","",OFFSET('VEW-Systeme'!A29,0,0))</f>
        <v>'babbb222</v>
      </c>
      <c r="S36" s="103">
        <f ca="1" t="shared" si="5"/>
      </c>
      <c r="U36" s="2"/>
      <c r="AH36" s="1"/>
      <c r="AI36" s="1"/>
    </row>
    <row r="37" spans="1:35" ht="12.75" customHeight="1">
      <c r="A37" s="102">
        <f t="shared" si="4"/>
        <v>28</v>
      </c>
      <c r="C37" s="74">
        <f t="shared" si="7"/>
        <v>1</v>
      </c>
      <c r="D37" s="62" t="str">
        <f t="shared" si="7"/>
        <v>0</v>
      </c>
      <c r="E37" s="62" t="str">
        <f t="shared" si="7"/>
        <v>1</v>
      </c>
      <c r="F37" s="62">
        <f t="shared" si="7"/>
        <v>2</v>
      </c>
      <c r="G37" s="62" t="str">
        <f t="shared" si="7"/>
        <v>0</v>
      </c>
      <c r="H37" s="62">
        <f t="shared" si="7"/>
        <v>1</v>
      </c>
      <c r="I37" s="62" t="str">
        <f t="shared" si="7"/>
        <v>2</v>
      </c>
      <c r="J37" s="62" t="str">
        <f t="shared" si="7"/>
        <v>0</v>
      </c>
      <c r="K37" s="62" t="str">
        <f t="shared" si="7"/>
        <v>0</v>
      </c>
      <c r="L37" s="62">
        <f t="shared" si="7"/>
        <v>2</v>
      </c>
      <c r="M37" s="62" t="str">
        <f t="shared" si="7"/>
        <v>0</v>
      </c>
      <c r="N37" s="62" t="str">
        <f t="shared" si="7"/>
        <v>1</v>
      </c>
      <c r="O37" s="62">
        <f t="shared" si="7"/>
        <v>2</v>
      </c>
      <c r="P37" s="81"/>
      <c r="Q37" s="73">
        <f t="shared" si="3"/>
        <v>5</v>
      </c>
      <c r="R37" s="63" t="str">
        <f ca="1">IF(A37="","",OFFSET('VEW-Systeme'!A30,0,0))</f>
        <v>'babba000</v>
      </c>
      <c r="S37" s="103">
        <f ca="1" t="shared" si="5"/>
      </c>
      <c r="U37" s="2"/>
      <c r="AH37" s="1"/>
      <c r="AI37" s="1"/>
    </row>
    <row r="38" spans="1:35" ht="12.75" customHeight="1">
      <c r="A38" s="102">
        <f t="shared" si="4"/>
        <v>29</v>
      </c>
      <c r="C38" s="74">
        <f t="shared" si="7"/>
        <v>1</v>
      </c>
      <c r="D38" s="62" t="str">
        <f t="shared" si="7"/>
        <v>0</v>
      </c>
      <c r="E38" s="62" t="str">
        <f t="shared" si="7"/>
        <v>1</v>
      </c>
      <c r="F38" s="62">
        <f t="shared" si="7"/>
        <v>2</v>
      </c>
      <c r="G38" s="62" t="str">
        <f t="shared" si="7"/>
        <v>0</v>
      </c>
      <c r="H38" s="62">
        <f t="shared" si="7"/>
        <v>1</v>
      </c>
      <c r="I38" s="62" t="str">
        <f t="shared" si="7"/>
        <v>2</v>
      </c>
      <c r="J38" s="62" t="str">
        <f t="shared" si="7"/>
        <v>1</v>
      </c>
      <c r="K38" s="62" t="str">
        <f t="shared" si="7"/>
        <v>1</v>
      </c>
      <c r="L38" s="62">
        <f t="shared" si="7"/>
        <v>2</v>
      </c>
      <c r="M38" s="62" t="str">
        <f t="shared" si="7"/>
        <v>1</v>
      </c>
      <c r="N38" s="62" t="str">
        <f t="shared" si="7"/>
        <v>1</v>
      </c>
      <c r="O38" s="62">
        <f t="shared" si="7"/>
        <v>2</v>
      </c>
      <c r="P38" s="81"/>
      <c r="Q38" s="73">
        <f t="shared" si="3"/>
        <v>2</v>
      </c>
      <c r="R38" s="63" t="str">
        <f ca="1">IF(A38="","",OFFSET('VEW-Systeme'!A31,0,0))</f>
        <v>'babba111</v>
      </c>
      <c r="S38" s="103">
        <f ca="1" t="shared" si="5"/>
        <v>1500</v>
      </c>
      <c r="U38" s="2"/>
      <c r="AH38" s="1"/>
      <c r="AI38" s="1"/>
    </row>
    <row r="39" spans="1:35" ht="12.75" customHeight="1">
      <c r="A39" s="102">
        <f t="shared" si="4"/>
        <v>30</v>
      </c>
      <c r="C39" s="74">
        <f t="shared" si="7"/>
        <v>1</v>
      </c>
      <c r="D39" s="62" t="str">
        <f t="shared" si="7"/>
        <v>0</v>
      </c>
      <c r="E39" s="62" t="str">
        <f t="shared" si="7"/>
        <v>1</v>
      </c>
      <c r="F39" s="62">
        <f t="shared" si="7"/>
        <v>2</v>
      </c>
      <c r="G39" s="62" t="str">
        <f t="shared" si="7"/>
        <v>0</v>
      </c>
      <c r="H39" s="62">
        <f t="shared" si="7"/>
        <v>1</v>
      </c>
      <c r="I39" s="62" t="str">
        <f t="shared" si="7"/>
        <v>2</v>
      </c>
      <c r="J39" s="62" t="str">
        <f t="shared" si="7"/>
        <v>2</v>
      </c>
      <c r="K39" s="62" t="str">
        <f t="shared" si="7"/>
        <v>2</v>
      </c>
      <c r="L39" s="62">
        <f t="shared" si="7"/>
        <v>2</v>
      </c>
      <c r="M39" s="62" t="str">
        <f t="shared" si="7"/>
        <v>2</v>
      </c>
      <c r="N39" s="62" t="str">
        <f t="shared" si="7"/>
        <v>1</v>
      </c>
      <c r="O39" s="62">
        <f t="shared" si="7"/>
        <v>2</v>
      </c>
      <c r="P39" s="81"/>
      <c r="Q39" s="73">
        <f t="shared" si="3"/>
        <v>5</v>
      </c>
      <c r="R39" s="63" t="str">
        <f ca="1">IF(A39="","",OFFSET('VEW-Systeme'!A32,0,0))</f>
        <v>'babba222</v>
      </c>
      <c r="S39" s="103">
        <f ca="1" t="shared" si="5"/>
      </c>
      <c r="U39" s="2"/>
      <c r="AH39" s="1"/>
      <c r="AI39" s="1"/>
    </row>
    <row r="40" spans="1:35" ht="12.75" customHeight="1">
      <c r="A40" s="102">
        <f t="shared" si="4"/>
        <v>31</v>
      </c>
      <c r="C40" s="74">
        <f aca="true" t="shared" si="8" ref="C40:O49">IF($A40="","",IF(C$6=1,C$8,IF(C$6=3,MID($R40,C$7+1,1),IF(MID($R40,C$7+1,1)="a",MID(SUBSTITUTE(102,C$8,""),1,1),MID(SUBSTITUTE(102,C$8,""),2,1)))))</f>
        <v>1</v>
      </c>
      <c r="D40" s="62" t="str">
        <f t="shared" si="8"/>
        <v>0</v>
      </c>
      <c r="E40" s="62" t="str">
        <f t="shared" si="8"/>
        <v>1</v>
      </c>
      <c r="F40" s="62">
        <f t="shared" si="8"/>
        <v>2</v>
      </c>
      <c r="G40" s="62" t="str">
        <f t="shared" si="8"/>
        <v>0</v>
      </c>
      <c r="H40" s="62">
        <f t="shared" si="8"/>
        <v>1</v>
      </c>
      <c r="I40" s="62" t="str">
        <f t="shared" si="8"/>
        <v>0</v>
      </c>
      <c r="J40" s="62" t="str">
        <f t="shared" si="8"/>
        <v>0</v>
      </c>
      <c r="K40" s="62" t="str">
        <f t="shared" si="8"/>
        <v>1</v>
      </c>
      <c r="L40" s="62">
        <f t="shared" si="8"/>
        <v>2</v>
      </c>
      <c r="M40" s="62" t="str">
        <f t="shared" si="8"/>
        <v>2</v>
      </c>
      <c r="N40" s="62" t="str">
        <f t="shared" si="8"/>
        <v>2</v>
      </c>
      <c r="O40" s="62">
        <f t="shared" si="8"/>
        <v>2</v>
      </c>
      <c r="P40" s="81"/>
      <c r="Q40" s="73">
        <f t="shared" si="3"/>
        <v>6</v>
      </c>
      <c r="R40" s="63" t="str">
        <f ca="1">IF(A40="","",OFFSET('VEW-Systeme'!A33,0,0))</f>
        <v>'babab012</v>
      </c>
      <c r="S40" s="103">
        <f ca="1" t="shared" si="5"/>
      </c>
      <c r="U40" s="2"/>
      <c r="AH40" s="1"/>
      <c r="AI40" s="1"/>
    </row>
    <row r="41" spans="1:35" ht="12.75" customHeight="1">
      <c r="A41" s="102">
        <f t="shared" si="4"/>
        <v>32</v>
      </c>
      <c r="C41" s="74">
        <f t="shared" si="8"/>
        <v>1</v>
      </c>
      <c r="D41" s="62" t="str">
        <f t="shared" si="8"/>
        <v>0</v>
      </c>
      <c r="E41" s="62" t="str">
        <f t="shared" si="8"/>
        <v>1</v>
      </c>
      <c r="F41" s="62">
        <f t="shared" si="8"/>
        <v>2</v>
      </c>
      <c r="G41" s="62" t="str">
        <f t="shared" si="8"/>
        <v>0</v>
      </c>
      <c r="H41" s="62">
        <f t="shared" si="8"/>
        <v>1</v>
      </c>
      <c r="I41" s="62" t="str">
        <f t="shared" si="8"/>
        <v>0</v>
      </c>
      <c r="J41" s="62" t="str">
        <f t="shared" si="8"/>
        <v>1</v>
      </c>
      <c r="K41" s="62" t="str">
        <f t="shared" si="8"/>
        <v>2</v>
      </c>
      <c r="L41" s="62">
        <f t="shared" si="8"/>
        <v>2</v>
      </c>
      <c r="M41" s="62" t="str">
        <f t="shared" si="8"/>
        <v>0</v>
      </c>
      <c r="N41" s="62" t="str">
        <f t="shared" si="8"/>
        <v>2</v>
      </c>
      <c r="O41" s="62">
        <f t="shared" si="8"/>
        <v>2</v>
      </c>
      <c r="P41" s="81"/>
      <c r="Q41" s="73">
        <f t="shared" si="3"/>
        <v>6</v>
      </c>
      <c r="R41" s="63" t="str">
        <f ca="1">IF(A41="","",OFFSET('VEW-Systeme'!A34,0,0))</f>
        <v>'babab120</v>
      </c>
      <c r="S41" s="103">
        <f ca="1" t="shared" si="5"/>
      </c>
      <c r="U41" s="2"/>
      <c r="AH41" s="1"/>
      <c r="AI41" s="1"/>
    </row>
    <row r="42" spans="1:35" ht="12.75" customHeight="1">
      <c r="A42" s="102">
        <f t="shared" si="4"/>
        <v>33</v>
      </c>
      <c r="C42" s="74">
        <f t="shared" si="8"/>
        <v>1</v>
      </c>
      <c r="D42" s="62" t="str">
        <f t="shared" si="8"/>
        <v>0</v>
      </c>
      <c r="E42" s="62" t="str">
        <f t="shared" si="8"/>
        <v>1</v>
      </c>
      <c r="F42" s="62">
        <f t="shared" si="8"/>
        <v>2</v>
      </c>
      <c r="G42" s="62" t="str">
        <f t="shared" si="8"/>
        <v>0</v>
      </c>
      <c r="H42" s="62">
        <f t="shared" si="8"/>
        <v>1</v>
      </c>
      <c r="I42" s="62" t="str">
        <f t="shared" si="8"/>
        <v>0</v>
      </c>
      <c r="J42" s="62" t="str">
        <f t="shared" si="8"/>
        <v>2</v>
      </c>
      <c r="K42" s="62" t="str">
        <f t="shared" si="8"/>
        <v>0</v>
      </c>
      <c r="L42" s="62">
        <f t="shared" si="8"/>
        <v>2</v>
      </c>
      <c r="M42" s="62" t="str">
        <f t="shared" si="8"/>
        <v>1</v>
      </c>
      <c r="N42" s="62" t="str">
        <f t="shared" si="8"/>
        <v>2</v>
      </c>
      <c r="O42" s="62">
        <f t="shared" si="8"/>
        <v>2</v>
      </c>
      <c r="P42" s="81"/>
      <c r="Q42" s="73">
        <f aca="true" t="shared" si="9" ref="Q42:Q73">IF(C42="","",S$8+1-((MID(C$9,1,1)=MID(C42,1,1))+(MID(D$9,1,1)=MID(D42,1,1))+(MID(E$9,1,1)=MID(E42,1,1))+(MID(F$9,1,1)=MID(F42,1,1))+(MID(G$9,1,1)=MID(G42,1,1))+(MID(H$9,1,1)=MID(H42,1,1))+(MID(I$9,1,1)=MID(I42,1,1))+(MID(J$9,1,1)=MID(J42,1,1))+(MID(K$9,1,1)=MID(K42,1,1))+(MID(L$9,1,1)=MID(L42,1,1))+(MID(M$9,1,1)=MID(M42,1,1))+(MID(N$9,1,1)=MID(N42,1,1))+(MID(O$9,1,1)=MID(O42,1,1))))</f>
        <v>6</v>
      </c>
      <c r="R42" s="63" t="str">
        <f ca="1">IF(A42="","",OFFSET('VEW-Systeme'!A35,0,0))</f>
        <v>'babab201</v>
      </c>
      <c r="S42" s="103">
        <f ca="1" t="shared" si="5"/>
      </c>
      <c r="U42" s="2"/>
      <c r="AH42" s="1"/>
      <c r="AI42" s="1"/>
    </row>
    <row r="43" spans="1:35" ht="12.75" customHeight="1">
      <c r="A43" s="102">
        <f t="shared" si="4"/>
        <v>34</v>
      </c>
      <c r="C43" s="74">
        <f t="shared" si="8"/>
        <v>1</v>
      </c>
      <c r="D43" s="62" t="str">
        <f t="shared" si="8"/>
        <v>0</v>
      </c>
      <c r="E43" s="62" t="str">
        <f t="shared" si="8"/>
        <v>1</v>
      </c>
      <c r="F43" s="62">
        <f t="shared" si="8"/>
        <v>2</v>
      </c>
      <c r="G43" s="62" t="str">
        <f t="shared" si="8"/>
        <v>0</v>
      </c>
      <c r="H43" s="62">
        <f t="shared" si="8"/>
        <v>1</v>
      </c>
      <c r="I43" s="62" t="str">
        <f t="shared" si="8"/>
        <v>0</v>
      </c>
      <c r="J43" s="62" t="str">
        <f t="shared" si="8"/>
        <v>0</v>
      </c>
      <c r="K43" s="62" t="str">
        <f t="shared" si="8"/>
        <v>2</v>
      </c>
      <c r="L43" s="62">
        <f t="shared" si="8"/>
        <v>2</v>
      </c>
      <c r="M43" s="62" t="str">
        <f t="shared" si="8"/>
        <v>1</v>
      </c>
      <c r="N43" s="62" t="str">
        <f t="shared" si="8"/>
        <v>1</v>
      </c>
      <c r="O43" s="62">
        <f t="shared" si="8"/>
        <v>2</v>
      </c>
      <c r="P43" s="81"/>
      <c r="Q43" s="73">
        <f t="shared" si="9"/>
        <v>5</v>
      </c>
      <c r="R43" s="63" t="str">
        <f ca="1">IF(A43="","",OFFSET('VEW-Systeme'!A36,0,0))</f>
        <v>'babaa021</v>
      </c>
      <c r="S43" s="103">
        <f ca="1" t="shared" si="5"/>
      </c>
      <c r="U43" s="2"/>
      <c r="AH43" s="1"/>
      <c r="AI43" s="1"/>
    </row>
    <row r="44" spans="1:35" ht="12.75" customHeight="1">
      <c r="A44" s="102">
        <f t="shared" si="4"/>
        <v>35</v>
      </c>
      <c r="C44" s="74">
        <f t="shared" si="8"/>
        <v>1</v>
      </c>
      <c r="D44" s="62" t="str">
        <f t="shared" si="8"/>
        <v>0</v>
      </c>
      <c r="E44" s="62" t="str">
        <f t="shared" si="8"/>
        <v>1</v>
      </c>
      <c r="F44" s="62">
        <f t="shared" si="8"/>
        <v>2</v>
      </c>
      <c r="G44" s="62" t="str">
        <f t="shared" si="8"/>
        <v>0</v>
      </c>
      <c r="H44" s="62">
        <f t="shared" si="8"/>
        <v>1</v>
      </c>
      <c r="I44" s="62" t="str">
        <f t="shared" si="8"/>
        <v>0</v>
      </c>
      <c r="J44" s="62" t="str">
        <f t="shared" si="8"/>
        <v>1</v>
      </c>
      <c r="K44" s="62" t="str">
        <f t="shared" si="8"/>
        <v>0</v>
      </c>
      <c r="L44" s="62">
        <f t="shared" si="8"/>
        <v>2</v>
      </c>
      <c r="M44" s="62" t="str">
        <f t="shared" si="8"/>
        <v>2</v>
      </c>
      <c r="N44" s="62" t="str">
        <f t="shared" si="8"/>
        <v>1</v>
      </c>
      <c r="O44" s="62">
        <f t="shared" si="8"/>
        <v>2</v>
      </c>
      <c r="P44" s="81"/>
      <c r="Q44" s="73">
        <f t="shared" si="9"/>
        <v>5</v>
      </c>
      <c r="R44" s="63" t="str">
        <f ca="1">IF(A44="","",OFFSET('VEW-Systeme'!A37,0,0))</f>
        <v>'babaa102</v>
      </c>
      <c r="S44" s="103">
        <f ca="1" t="shared" si="5"/>
      </c>
      <c r="U44" s="2"/>
      <c r="AH44" s="1"/>
      <c r="AI44" s="1"/>
    </row>
    <row r="45" spans="1:35" ht="12.75" customHeight="1">
      <c r="A45" s="102">
        <f t="shared" si="4"/>
        <v>36</v>
      </c>
      <c r="C45" s="74">
        <f t="shared" si="8"/>
        <v>1</v>
      </c>
      <c r="D45" s="62" t="str">
        <f t="shared" si="8"/>
        <v>0</v>
      </c>
      <c r="E45" s="62" t="str">
        <f t="shared" si="8"/>
        <v>1</v>
      </c>
      <c r="F45" s="62">
        <f t="shared" si="8"/>
        <v>2</v>
      </c>
      <c r="G45" s="62" t="str">
        <f t="shared" si="8"/>
        <v>0</v>
      </c>
      <c r="H45" s="62">
        <f t="shared" si="8"/>
        <v>1</v>
      </c>
      <c r="I45" s="62" t="str">
        <f t="shared" si="8"/>
        <v>0</v>
      </c>
      <c r="J45" s="62" t="str">
        <f t="shared" si="8"/>
        <v>2</v>
      </c>
      <c r="K45" s="62" t="str">
        <f t="shared" si="8"/>
        <v>1</v>
      </c>
      <c r="L45" s="62">
        <f t="shared" si="8"/>
        <v>2</v>
      </c>
      <c r="M45" s="62" t="str">
        <f t="shared" si="8"/>
        <v>0</v>
      </c>
      <c r="N45" s="62" t="str">
        <f t="shared" si="8"/>
        <v>1</v>
      </c>
      <c r="O45" s="62">
        <f t="shared" si="8"/>
        <v>2</v>
      </c>
      <c r="P45" s="81"/>
      <c r="Q45" s="73">
        <f t="shared" si="9"/>
        <v>5</v>
      </c>
      <c r="R45" s="63" t="str">
        <f ca="1">IF(A45="","",OFFSET('VEW-Systeme'!A38,0,0))</f>
        <v>'babaa210</v>
      </c>
      <c r="S45" s="103">
        <f ca="1" t="shared" si="5"/>
      </c>
      <c r="U45" s="2"/>
      <c r="AH45" s="1"/>
      <c r="AI45" s="1"/>
    </row>
    <row r="46" spans="1:35" ht="12.75" customHeight="1">
      <c r="A46" s="102">
        <f t="shared" si="4"/>
        <v>37</v>
      </c>
      <c r="C46" s="74">
        <f t="shared" si="8"/>
        <v>1</v>
      </c>
      <c r="D46" s="62" t="str">
        <f t="shared" si="8"/>
        <v>0</v>
      </c>
      <c r="E46" s="62" t="str">
        <f t="shared" si="8"/>
        <v>1</v>
      </c>
      <c r="F46" s="62">
        <f t="shared" si="8"/>
        <v>2</v>
      </c>
      <c r="G46" s="62" t="str">
        <f t="shared" si="8"/>
        <v>1</v>
      </c>
      <c r="H46" s="62">
        <f t="shared" si="8"/>
        <v>1</v>
      </c>
      <c r="I46" s="62" t="str">
        <f t="shared" si="8"/>
        <v>2</v>
      </c>
      <c r="J46" s="62" t="str">
        <f t="shared" si="8"/>
        <v>0</v>
      </c>
      <c r="K46" s="62" t="str">
        <f t="shared" si="8"/>
        <v>2</v>
      </c>
      <c r="L46" s="62">
        <f t="shared" si="8"/>
        <v>2</v>
      </c>
      <c r="M46" s="62" t="str">
        <f t="shared" si="8"/>
        <v>1</v>
      </c>
      <c r="N46" s="62" t="str">
        <f t="shared" si="8"/>
        <v>2</v>
      </c>
      <c r="O46" s="62">
        <f t="shared" si="8"/>
        <v>2</v>
      </c>
      <c r="P46" s="81"/>
      <c r="Q46" s="73">
        <f t="shared" si="9"/>
        <v>6</v>
      </c>
      <c r="R46" s="63" t="str">
        <f ca="1">IF(A46="","",OFFSET('VEW-Systeme'!A39,0,0))</f>
        <v>'baabb021</v>
      </c>
      <c r="S46" s="103">
        <f ca="1" t="shared" si="5"/>
      </c>
      <c r="U46" s="2"/>
      <c r="AH46" s="1"/>
      <c r="AI46" s="1"/>
    </row>
    <row r="47" spans="1:35" ht="12.75" customHeight="1">
      <c r="A47" s="102">
        <f t="shared" si="4"/>
        <v>38</v>
      </c>
      <c r="C47" s="74">
        <f t="shared" si="8"/>
        <v>1</v>
      </c>
      <c r="D47" s="62" t="str">
        <f t="shared" si="8"/>
        <v>0</v>
      </c>
      <c r="E47" s="62" t="str">
        <f t="shared" si="8"/>
        <v>1</v>
      </c>
      <c r="F47" s="62">
        <f t="shared" si="8"/>
        <v>2</v>
      </c>
      <c r="G47" s="62" t="str">
        <f t="shared" si="8"/>
        <v>1</v>
      </c>
      <c r="H47" s="62">
        <f t="shared" si="8"/>
        <v>1</v>
      </c>
      <c r="I47" s="62" t="str">
        <f t="shared" si="8"/>
        <v>2</v>
      </c>
      <c r="J47" s="62" t="str">
        <f t="shared" si="8"/>
        <v>1</v>
      </c>
      <c r="K47" s="62" t="str">
        <f t="shared" si="8"/>
        <v>0</v>
      </c>
      <c r="L47" s="62">
        <f t="shared" si="8"/>
        <v>2</v>
      </c>
      <c r="M47" s="62" t="str">
        <f t="shared" si="8"/>
        <v>2</v>
      </c>
      <c r="N47" s="62" t="str">
        <f t="shared" si="8"/>
        <v>2</v>
      </c>
      <c r="O47" s="62">
        <f t="shared" si="8"/>
        <v>2</v>
      </c>
      <c r="P47" s="81"/>
      <c r="Q47" s="73">
        <f t="shared" si="9"/>
        <v>6</v>
      </c>
      <c r="R47" s="63" t="str">
        <f ca="1">IF(A47="","",OFFSET('VEW-Systeme'!A40,0,0))</f>
        <v>'baabb102</v>
      </c>
      <c r="S47" s="103">
        <f ca="1" t="shared" si="5"/>
      </c>
      <c r="U47" s="2"/>
      <c r="AH47" s="1"/>
      <c r="AI47" s="1"/>
    </row>
    <row r="48" spans="1:35" ht="12.75" customHeight="1">
      <c r="A48" s="102">
        <f t="shared" si="4"/>
        <v>39</v>
      </c>
      <c r="C48" s="74">
        <f t="shared" si="8"/>
        <v>1</v>
      </c>
      <c r="D48" s="62" t="str">
        <f t="shared" si="8"/>
        <v>0</v>
      </c>
      <c r="E48" s="62" t="str">
        <f t="shared" si="8"/>
        <v>1</v>
      </c>
      <c r="F48" s="62">
        <f t="shared" si="8"/>
        <v>2</v>
      </c>
      <c r="G48" s="62" t="str">
        <f t="shared" si="8"/>
        <v>1</v>
      </c>
      <c r="H48" s="62">
        <f t="shared" si="8"/>
        <v>1</v>
      </c>
      <c r="I48" s="62" t="str">
        <f t="shared" si="8"/>
        <v>2</v>
      </c>
      <c r="J48" s="62" t="str">
        <f t="shared" si="8"/>
        <v>2</v>
      </c>
      <c r="K48" s="62" t="str">
        <f t="shared" si="8"/>
        <v>1</v>
      </c>
      <c r="L48" s="62">
        <f t="shared" si="8"/>
        <v>2</v>
      </c>
      <c r="M48" s="62" t="str">
        <f t="shared" si="8"/>
        <v>0</v>
      </c>
      <c r="N48" s="62" t="str">
        <f t="shared" si="8"/>
        <v>2</v>
      </c>
      <c r="O48" s="62">
        <f t="shared" si="8"/>
        <v>2</v>
      </c>
      <c r="P48" s="81"/>
      <c r="Q48" s="73">
        <f t="shared" si="9"/>
        <v>6</v>
      </c>
      <c r="R48" s="63" t="str">
        <f ca="1">IF(A48="","",OFFSET('VEW-Systeme'!A41,0,0))</f>
        <v>'baabb210</v>
      </c>
      <c r="S48" s="103">
        <f ca="1" t="shared" si="5"/>
      </c>
      <c r="U48" s="2"/>
      <c r="AH48" s="1"/>
      <c r="AI48" s="1"/>
    </row>
    <row r="49" spans="1:35" ht="12.75" customHeight="1">
      <c r="A49" s="102">
        <f t="shared" si="4"/>
        <v>40</v>
      </c>
      <c r="C49" s="74">
        <f t="shared" si="8"/>
        <v>1</v>
      </c>
      <c r="D49" s="62" t="str">
        <f t="shared" si="8"/>
        <v>0</v>
      </c>
      <c r="E49" s="62" t="str">
        <f t="shared" si="8"/>
        <v>1</v>
      </c>
      <c r="F49" s="62">
        <f t="shared" si="8"/>
        <v>2</v>
      </c>
      <c r="G49" s="62" t="str">
        <f t="shared" si="8"/>
        <v>1</v>
      </c>
      <c r="H49" s="62">
        <f t="shared" si="8"/>
        <v>1</v>
      </c>
      <c r="I49" s="62" t="str">
        <f t="shared" si="8"/>
        <v>2</v>
      </c>
      <c r="J49" s="62" t="str">
        <f t="shared" si="8"/>
        <v>0</v>
      </c>
      <c r="K49" s="62" t="str">
        <f t="shared" si="8"/>
        <v>1</v>
      </c>
      <c r="L49" s="62">
        <f t="shared" si="8"/>
        <v>2</v>
      </c>
      <c r="M49" s="62" t="str">
        <f t="shared" si="8"/>
        <v>2</v>
      </c>
      <c r="N49" s="62" t="str">
        <f t="shared" si="8"/>
        <v>1</v>
      </c>
      <c r="O49" s="62">
        <f t="shared" si="8"/>
        <v>2</v>
      </c>
      <c r="P49" s="81"/>
      <c r="Q49" s="73">
        <f t="shared" si="9"/>
        <v>5</v>
      </c>
      <c r="R49" s="63" t="str">
        <f ca="1">IF(A49="","",OFFSET('VEW-Systeme'!A42,0,0))</f>
        <v>'baaba012</v>
      </c>
      <c r="S49" s="103">
        <f ca="1" t="shared" si="5"/>
      </c>
      <c r="U49" s="2"/>
      <c r="AH49" s="1"/>
      <c r="AI49" s="1"/>
    </row>
    <row r="50" spans="1:35" ht="12.75" customHeight="1">
      <c r="A50" s="102">
        <f t="shared" si="4"/>
        <v>41</v>
      </c>
      <c r="C50" s="74">
        <f aca="true" t="shared" si="10" ref="C50:O59">IF($A50="","",IF(C$6=1,C$8,IF(C$6=3,MID($R50,C$7+1,1),IF(MID($R50,C$7+1,1)="a",MID(SUBSTITUTE(102,C$8,""),1,1),MID(SUBSTITUTE(102,C$8,""),2,1)))))</f>
        <v>1</v>
      </c>
      <c r="D50" s="62" t="str">
        <f t="shared" si="10"/>
        <v>0</v>
      </c>
      <c r="E50" s="62" t="str">
        <f t="shared" si="10"/>
        <v>1</v>
      </c>
      <c r="F50" s="62">
        <f t="shared" si="10"/>
        <v>2</v>
      </c>
      <c r="G50" s="62" t="str">
        <f t="shared" si="10"/>
        <v>1</v>
      </c>
      <c r="H50" s="62">
        <f t="shared" si="10"/>
        <v>1</v>
      </c>
      <c r="I50" s="62" t="str">
        <f t="shared" si="10"/>
        <v>2</v>
      </c>
      <c r="J50" s="62" t="str">
        <f t="shared" si="10"/>
        <v>1</v>
      </c>
      <c r="K50" s="62" t="str">
        <f t="shared" si="10"/>
        <v>2</v>
      </c>
      <c r="L50" s="62">
        <f t="shared" si="10"/>
        <v>2</v>
      </c>
      <c r="M50" s="62" t="str">
        <f t="shared" si="10"/>
        <v>0</v>
      </c>
      <c r="N50" s="62" t="str">
        <f t="shared" si="10"/>
        <v>1</v>
      </c>
      <c r="O50" s="62">
        <f t="shared" si="10"/>
        <v>2</v>
      </c>
      <c r="P50" s="81"/>
      <c r="Q50" s="73">
        <f t="shared" si="9"/>
        <v>5</v>
      </c>
      <c r="R50" s="63" t="str">
        <f ca="1">IF(A50="","",OFFSET('VEW-Systeme'!A43,0,0))</f>
        <v>'baaba120</v>
      </c>
      <c r="S50" s="103">
        <f ca="1" t="shared" si="5"/>
      </c>
      <c r="U50" s="2"/>
      <c r="AH50" s="1"/>
      <c r="AI50" s="1"/>
    </row>
    <row r="51" spans="1:35" ht="12.75" customHeight="1">
      <c r="A51" s="102">
        <f t="shared" si="4"/>
        <v>42</v>
      </c>
      <c r="C51" s="74">
        <f t="shared" si="10"/>
        <v>1</v>
      </c>
      <c r="D51" s="62" t="str">
        <f t="shared" si="10"/>
        <v>0</v>
      </c>
      <c r="E51" s="62" t="str">
        <f t="shared" si="10"/>
        <v>1</v>
      </c>
      <c r="F51" s="62">
        <f t="shared" si="10"/>
        <v>2</v>
      </c>
      <c r="G51" s="62" t="str">
        <f t="shared" si="10"/>
        <v>1</v>
      </c>
      <c r="H51" s="62">
        <f t="shared" si="10"/>
        <v>1</v>
      </c>
      <c r="I51" s="62" t="str">
        <f t="shared" si="10"/>
        <v>2</v>
      </c>
      <c r="J51" s="62" t="str">
        <f t="shared" si="10"/>
        <v>2</v>
      </c>
      <c r="K51" s="62" t="str">
        <f t="shared" si="10"/>
        <v>0</v>
      </c>
      <c r="L51" s="62">
        <f t="shared" si="10"/>
        <v>2</v>
      </c>
      <c r="M51" s="62" t="str">
        <f t="shared" si="10"/>
        <v>1</v>
      </c>
      <c r="N51" s="62" t="str">
        <f t="shared" si="10"/>
        <v>1</v>
      </c>
      <c r="O51" s="62">
        <f t="shared" si="10"/>
        <v>2</v>
      </c>
      <c r="P51" s="81"/>
      <c r="Q51" s="73">
        <f t="shared" si="9"/>
        <v>5</v>
      </c>
      <c r="R51" s="63" t="str">
        <f ca="1">IF(A51="","",OFFSET('VEW-Systeme'!A44,0,0))</f>
        <v>'baaba201</v>
      </c>
      <c r="S51" s="103">
        <f ca="1" t="shared" si="5"/>
      </c>
      <c r="U51" s="2"/>
      <c r="AH51" s="1"/>
      <c r="AI51" s="1"/>
    </row>
    <row r="52" spans="1:35" ht="12.75" customHeight="1">
      <c r="A52" s="102">
        <f t="shared" si="4"/>
        <v>43</v>
      </c>
      <c r="C52" s="74">
        <f t="shared" si="10"/>
        <v>1</v>
      </c>
      <c r="D52" s="62" t="str">
        <f t="shared" si="10"/>
        <v>0</v>
      </c>
      <c r="E52" s="62" t="str">
        <f t="shared" si="10"/>
        <v>1</v>
      </c>
      <c r="F52" s="62">
        <f t="shared" si="10"/>
        <v>2</v>
      </c>
      <c r="G52" s="62" t="str">
        <f t="shared" si="10"/>
        <v>1</v>
      </c>
      <c r="H52" s="62">
        <f t="shared" si="10"/>
        <v>1</v>
      </c>
      <c r="I52" s="62" t="str">
        <f t="shared" si="10"/>
        <v>0</v>
      </c>
      <c r="J52" s="62" t="str">
        <f t="shared" si="10"/>
        <v>0</v>
      </c>
      <c r="K52" s="62" t="str">
        <f t="shared" si="10"/>
        <v>0</v>
      </c>
      <c r="L52" s="62">
        <f t="shared" si="10"/>
        <v>2</v>
      </c>
      <c r="M52" s="62" t="str">
        <f t="shared" si="10"/>
        <v>0</v>
      </c>
      <c r="N52" s="62" t="str">
        <f t="shared" si="10"/>
        <v>2</v>
      </c>
      <c r="O52" s="62">
        <f t="shared" si="10"/>
        <v>2</v>
      </c>
      <c r="P52" s="81"/>
      <c r="Q52" s="73">
        <f t="shared" si="9"/>
        <v>8</v>
      </c>
      <c r="R52" s="63" t="str">
        <f ca="1">IF(A52="","",OFFSET('VEW-Systeme'!A45,0,0))</f>
        <v>'baaab000</v>
      </c>
      <c r="S52" s="103">
        <f ca="1" t="shared" si="5"/>
      </c>
      <c r="U52" s="2"/>
      <c r="AH52" s="1"/>
      <c r="AI52" s="1"/>
    </row>
    <row r="53" spans="1:35" ht="12.75" customHeight="1">
      <c r="A53" s="102">
        <f t="shared" si="4"/>
        <v>44</v>
      </c>
      <c r="C53" s="74">
        <f t="shared" si="10"/>
        <v>1</v>
      </c>
      <c r="D53" s="62" t="str">
        <f t="shared" si="10"/>
        <v>0</v>
      </c>
      <c r="E53" s="62" t="str">
        <f t="shared" si="10"/>
        <v>1</v>
      </c>
      <c r="F53" s="62">
        <f t="shared" si="10"/>
        <v>2</v>
      </c>
      <c r="G53" s="62" t="str">
        <f t="shared" si="10"/>
        <v>1</v>
      </c>
      <c r="H53" s="62">
        <f t="shared" si="10"/>
        <v>1</v>
      </c>
      <c r="I53" s="62" t="str">
        <f t="shared" si="10"/>
        <v>0</v>
      </c>
      <c r="J53" s="62" t="str">
        <f t="shared" si="10"/>
        <v>1</v>
      </c>
      <c r="K53" s="62" t="str">
        <f t="shared" si="10"/>
        <v>1</v>
      </c>
      <c r="L53" s="62">
        <f t="shared" si="10"/>
        <v>2</v>
      </c>
      <c r="M53" s="62" t="str">
        <f t="shared" si="10"/>
        <v>1</v>
      </c>
      <c r="N53" s="62" t="str">
        <f t="shared" si="10"/>
        <v>2</v>
      </c>
      <c r="O53" s="62">
        <f t="shared" si="10"/>
        <v>2</v>
      </c>
      <c r="P53" s="81"/>
      <c r="Q53" s="73">
        <f t="shared" si="9"/>
        <v>5</v>
      </c>
      <c r="R53" s="63" t="str">
        <f ca="1">IF(A53="","",OFFSET('VEW-Systeme'!A46,0,0))</f>
        <v>'baaab111</v>
      </c>
      <c r="S53" s="103">
        <f ca="1" t="shared" si="5"/>
      </c>
      <c r="U53" s="2"/>
      <c r="AH53" s="1"/>
      <c r="AI53" s="1"/>
    </row>
    <row r="54" spans="1:35" ht="12.75" customHeight="1">
      <c r="A54" s="102">
        <f t="shared" si="4"/>
        <v>45</v>
      </c>
      <c r="C54" s="74">
        <f t="shared" si="10"/>
        <v>1</v>
      </c>
      <c r="D54" s="62" t="str">
        <f t="shared" si="10"/>
        <v>0</v>
      </c>
      <c r="E54" s="62" t="str">
        <f t="shared" si="10"/>
        <v>1</v>
      </c>
      <c r="F54" s="62">
        <f t="shared" si="10"/>
        <v>2</v>
      </c>
      <c r="G54" s="62" t="str">
        <f t="shared" si="10"/>
        <v>1</v>
      </c>
      <c r="H54" s="62">
        <f t="shared" si="10"/>
        <v>1</v>
      </c>
      <c r="I54" s="62" t="str">
        <f t="shared" si="10"/>
        <v>0</v>
      </c>
      <c r="J54" s="62" t="str">
        <f t="shared" si="10"/>
        <v>2</v>
      </c>
      <c r="K54" s="62" t="str">
        <f t="shared" si="10"/>
        <v>2</v>
      </c>
      <c r="L54" s="62">
        <f t="shared" si="10"/>
        <v>2</v>
      </c>
      <c r="M54" s="62" t="str">
        <f t="shared" si="10"/>
        <v>2</v>
      </c>
      <c r="N54" s="62" t="str">
        <f t="shared" si="10"/>
        <v>2</v>
      </c>
      <c r="O54" s="62">
        <f t="shared" si="10"/>
        <v>2</v>
      </c>
      <c r="P54" s="81"/>
      <c r="Q54" s="73">
        <f t="shared" si="9"/>
        <v>8</v>
      </c>
      <c r="R54" s="63" t="str">
        <f ca="1">IF(A54="","",OFFSET('VEW-Systeme'!A47,0,0))</f>
        <v>'baaab222</v>
      </c>
      <c r="S54" s="103">
        <f ca="1" t="shared" si="5"/>
      </c>
      <c r="U54" s="2"/>
      <c r="AH54" s="1"/>
      <c r="AI54" s="1"/>
    </row>
    <row r="55" spans="1:35" ht="12.75" customHeight="1">
      <c r="A55" s="102">
        <f t="shared" si="4"/>
        <v>46</v>
      </c>
      <c r="C55" s="74">
        <f t="shared" si="10"/>
        <v>1</v>
      </c>
      <c r="D55" s="62" t="str">
        <f t="shared" si="10"/>
        <v>0</v>
      </c>
      <c r="E55" s="62" t="str">
        <f t="shared" si="10"/>
        <v>1</v>
      </c>
      <c r="F55" s="62">
        <f t="shared" si="10"/>
        <v>2</v>
      </c>
      <c r="G55" s="62" t="str">
        <f t="shared" si="10"/>
        <v>1</v>
      </c>
      <c r="H55" s="62">
        <f t="shared" si="10"/>
        <v>1</v>
      </c>
      <c r="I55" s="62" t="str">
        <f t="shared" si="10"/>
        <v>0</v>
      </c>
      <c r="J55" s="62" t="str">
        <f t="shared" si="10"/>
        <v>0</v>
      </c>
      <c r="K55" s="62" t="str">
        <f t="shared" si="10"/>
        <v>0</v>
      </c>
      <c r="L55" s="62">
        <f t="shared" si="10"/>
        <v>2</v>
      </c>
      <c r="M55" s="62" t="str">
        <f t="shared" si="10"/>
        <v>0</v>
      </c>
      <c r="N55" s="62" t="str">
        <f t="shared" si="10"/>
        <v>1</v>
      </c>
      <c r="O55" s="62">
        <f t="shared" si="10"/>
        <v>2</v>
      </c>
      <c r="P55" s="81"/>
      <c r="Q55" s="73">
        <f t="shared" si="9"/>
        <v>7</v>
      </c>
      <c r="R55" s="63" t="str">
        <f ca="1">IF(A55="","",OFFSET('VEW-Systeme'!A48,0,0))</f>
        <v>'baaaa000</v>
      </c>
      <c r="S55" s="103">
        <f ca="1" t="shared" si="5"/>
      </c>
      <c r="U55" s="2"/>
      <c r="AH55" s="1"/>
      <c r="AI55" s="1"/>
    </row>
    <row r="56" spans="1:35" ht="12.75" customHeight="1">
      <c r="A56" s="102">
        <f t="shared" si="4"/>
        <v>47</v>
      </c>
      <c r="C56" s="74">
        <f t="shared" si="10"/>
        <v>1</v>
      </c>
      <c r="D56" s="62" t="str">
        <f t="shared" si="10"/>
        <v>0</v>
      </c>
      <c r="E56" s="62" t="str">
        <f t="shared" si="10"/>
        <v>1</v>
      </c>
      <c r="F56" s="62">
        <f t="shared" si="10"/>
        <v>2</v>
      </c>
      <c r="G56" s="62" t="str">
        <f t="shared" si="10"/>
        <v>1</v>
      </c>
      <c r="H56" s="62">
        <f t="shared" si="10"/>
        <v>1</v>
      </c>
      <c r="I56" s="62" t="str">
        <f t="shared" si="10"/>
        <v>0</v>
      </c>
      <c r="J56" s="62" t="str">
        <f t="shared" si="10"/>
        <v>1</v>
      </c>
      <c r="K56" s="62" t="str">
        <f t="shared" si="10"/>
        <v>1</v>
      </c>
      <c r="L56" s="62">
        <f t="shared" si="10"/>
        <v>2</v>
      </c>
      <c r="M56" s="62" t="str">
        <f t="shared" si="10"/>
        <v>1</v>
      </c>
      <c r="N56" s="62" t="str">
        <f t="shared" si="10"/>
        <v>1</v>
      </c>
      <c r="O56" s="62">
        <f t="shared" si="10"/>
        <v>2</v>
      </c>
      <c r="P56" s="81"/>
      <c r="Q56" s="73">
        <f t="shared" si="9"/>
        <v>4</v>
      </c>
      <c r="R56" s="63" t="str">
        <f ca="1">IF(A56="","",OFFSET('VEW-Systeme'!A49,0,0))</f>
        <v>'baaaa111</v>
      </c>
      <c r="S56" s="103">
        <f ca="1" t="shared" si="5"/>
        <v>3</v>
      </c>
      <c r="U56" s="2"/>
      <c r="AH56" s="1"/>
      <c r="AI56" s="1"/>
    </row>
    <row r="57" spans="1:35" ht="12.75" customHeight="1">
      <c r="A57" s="102">
        <f t="shared" si="4"/>
        <v>48</v>
      </c>
      <c r="C57" s="74">
        <f t="shared" si="10"/>
        <v>1</v>
      </c>
      <c r="D57" s="62" t="str">
        <f t="shared" si="10"/>
        <v>0</v>
      </c>
      <c r="E57" s="62" t="str">
        <f t="shared" si="10"/>
        <v>1</v>
      </c>
      <c r="F57" s="62">
        <f t="shared" si="10"/>
        <v>2</v>
      </c>
      <c r="G57" s="62" t="str">
        <f t="shared" si="10"/>
        <v>1</v>
      </c>
      <c r="H57" s="62">
        <f t="shared" si="10"/>
        <v>1</v>
      </c>
      <c r="I57" s="62" t="str">
        <f t="shared" si="10"/>
        <v>0</v>
      </c>
      <c r="J57" s="62" t="str">
        <f t="shared" si="10"/>
        <v>2</v>
      </c>
      <c r="K57" s="62" t="str">
        <f t="shared" si="10"/>
        <v>2</v>
      </c>
      <c r="L57" s="62">
        <f t="shared" si="10"/>
        <v>2</v>
      </c>
      <c r="M57" s="62" t="str">
        <f t="shared" si="10"/>
        <v>2</v>
      </c>
      <c r="N57" s="62" t="str">
        <f t="shared" si="10"/>
        <v>1</v>
      </c>
      <c r="O57" s="62">
        <f t="shared" si="10"/>
        <v>2</v>
      </c>
      <c r="P57" s="81"/>
      <c r="Q57" s="73">
        <f t="shared" si="9"/>
        <v>7</v>
      </c>
      <c r="R57" s="63" t="str">
        <f ca="1">IF(A57="","",OFFSET('VEW-Systeme'!A50,0,0))</f>
        <v>'baaaa222</v>
      </c>
      <c r="S57" s="103">
        <f ca="1" t="shared" si="5"/>
      </c>
      <c r="U57" s="2"/>
      <c r="AH57" s="1"/>
      <c r="AI57" s="1"/>
    </row>
    <row r="58" spans="1:35" ht="12.75" customHeight="1">
      <c r="A58" s="102">
        <f t="shared" si="4"/>
        <v>49</v>
      </c>
      <c r="C58" s="74">
        <f t="shared" si="10"/>
        <v>1</v>
      </c>
      <c r="D58" s="62" t="str">
        <f t="shared" si="10"/>
        <v>1</v>
      </c>
      <c r="E58" s="62" t="str">
        <f t="shared" si="10"/>
        <v>0</v>
      </c>
      <c r="F58" s="62">
        <f t="shared" si="10"/>
        <v>2</v>
      </c>
      <c r="G58" s="62" t="str">
        <f t="shared" si="10"/>
        <v>0</v>
      </c>
      <c r="H58" s="62">
        <f t="shared" si="10"/>
        <v>1</v>
      </c>
      <c r="I58" s="62" t="str">
        <f t="shared" si="10"/>
        <v>2</v>
      </c>
      <c r="J58" s="62" t="str">
        <f t="shared" si="10"/>
        <v>0</v>
      </c>
      <c r="K58" s="62" t="str">
        <f t="shared" si="10"/>
        <v>0</v>
      </c>
      <c r="L58" s="62">
        <f t="shared" si="10"/>
        <v>2</v>
      </c>
      <c r="M58" s="62" t="str">
        <f t="shared" si="10"/>
        <v>0</v>
      </c>
      <c r="N58" s="62" t="str">
        <f t="shared" si="10"/>
        <v>2</v>
      </c>
      <c r="O58" s="62">
        <f t="shared" si="10"/>
        <v>2</v>
      </c>
      <c r="P58" s="81"/>
      <c r="Q58" s="73">
        <f t="shared" si="9"/>
        <v>7</v>
      </c>
      <c r="R58" s="63" t="str">
        <f ca="1">IF(A58="","",OFFSET('VEW-Systeme'!A51,0,0))</f>
        <v>'abbbb000</v>
      </c>
      <c r="S58" s="103">
        <f ca="1" t="shared" si="5"/>
      </c>
      <c r="U58" s="2"/>
      <c r="AH58" s="1"/>
      <c r="AI58" s="1"/>
    </row>
    <row r="59" spans="1:35" ht="12.75" customHeight="1">
      <c r="A59" s="102">
        <f t="shared" si="4"/>
        <v>50</v>
      </c>
      <c r="C59" s="74">
        <f t="shared" si="10"/>
        <v>1</v>
      </c>
      <c r="D59" s="62" t="str">
        <f t="shared" si="10"/>
        <v>1</v>
      </c>
      <c r="E59" s="62" t="str">
        <f t="shared" si="10"/>
        <v>0</v>
      </c>
      <c r="F59" s="62">
        <f t="shared" si="10"/>
        <v>2</v>
      </c>
      <c r="G59" s="62" t="str">
        <f t="shared" si="10"/>
        <v>0</v>
      </c>
      <c r="H59" s="62">
        <f t="shared" si="10"/>
        <v>1</v>
      </c>
      <c r="I59" s="62" t="str">
        <f t="shared" si="10"/>
        <v>2</v>
      </c>
      <c r="J59" s="62" t="str">
        <f t="shared" si="10"/>
        <v>1</v>
      </c>
      <c r="K59" s="62" t="str">
        <f t="shared" si="10"/>
        <v>1</v>
      </c>
      <c r="L59" s="62">
        <f t="shared" si="10"/>
        <v>2</v>
      </c>
      <c r="M59" s="62" t="str">
        <f t="shared" si="10"/>
        <v>1</v>
      </c>
      <c r="N59" s="62" t="str">
        <f t="shared" si="10"/>
        <v>2</v>
      </c>
      <c r="O59" s="62">
        <f t="shared" si="10"/>
        <v>2</v>
      </c>
      <c r="P59" s="81"/>
      <c r="Q59" s="73">
        <f t="shared" si="9"/>
        <v>4</v>
      </c>
      <c r="R59" s="63" t="str">
        <f ca="1">IF(A59="","",OFFSET('VEW-Systeme'!A52,0,0))</f>
        <v>'abbbb111</v>
      </c>
      <c r="S59" s="103">
        <f ca="1" t="shared" si="5"/>
        <v>3</v>
      </c>
      <c r="U59" s="2"/>
      <c r="AH59" s="1"/>
      <c r="AI59" s="1"/>
    </row>
    <row r="60" spans="1:35" ht="12.75" customHeight="1">
      <c r="A60" s="102">
        <f t="shared" si="4"/>
        <v>51</v>
      </c>
      <c r="C60" s="74">
        <f aca="true" t="shared" si="11" ref="C60:O69">IF($A60="","",IF(C$6=1,C$8,IF(C$6=3,MID($R60,C$7+1,1),IF(MID($R60,C$7+1,1)="a",MID(SUBSTITUTE(102,C$8,""),1,1),MID(SUBSTITUTE(102,C$8,""),2,1)))))</f>
        <v>1</v>
      </c>
      <c r="D60" s="62" t="str">
        <f t="shared" si="11"/>
        <v>1</v>
      </c>
      <c r="E60" s="62" t="str">
        <f t="shared" si="11"/>
        <v>0</v>
      </c>
      <c r="F60" s="62">
        <f t="shared" si="11"/>
        <v>2</v>
      </c>
      <c r="G60" s="62" t="str">
        <f t="shared" si="11"/>
        <v>0</v>
      </c>
      <c r="H60" s="62">
        <f t="shared" si="11"/>
        <v>1</v>
      </c>
      <c r="I60" s="62" t="str">
        <f t="shared" si="11"/>
        <v>2</v>
      </c>
      <c r="J60" s="62" t="str">
        <f t="shared" si="11"/>
        <v>2</v>
      </c>
      <c r="K60" s="62" t="str">
        <f t="shared" si="11"/>
        <v>2</v>
      </c>
      <c r="L60" s="62">
        <f t="shared" si="11"/>
        <v>2</v>
      </c>
      <c r="M60" s="62" t="str">
        <f t="shared" si="11"/>
        <v>2</v>
      </c>
      <c r="N60" s="62" t="str">
        <f t="shared" si="11"/>
        <v>2</v>
      </c>
      <c r="O60" s="62">
        <f t="shared" si="11"/>
        <v>2</v>
      </c>
      <c r="P60" s="81"/>
      <c r="Q60" s="73">
        <f t="shared" si="9"/>
        <v>7</v>
      </c>
      <c r="R60" s="63" t="str">
        <f ca="1">IF(A60="","",OFFSET('VEW-Systeme'!A53,0,0))</f>
        <v>'abbbb222</v>
      </c>
      <c r="S60" s="103">
        <f ca="1" t="shared" si="5"/>
      </c>
      <c r="U60" s="2"/>
      <c r="AH60" s="1"/>
      <c r="AI60" s="1"/>
    </row>
    <row r="61" spans="1:35" ht="12.75" customHeight="1">
      <c r="A61" s="102">
        <f t="shared" si="4"/>
        <v>52</v>
      </c>
      <c r="C61" s="74">
        <f t="shared" si="11"/>
        <v>1</v>
      </c>
      <c r="D61" s="62" t="str">
        <f t="shared" si="11"/>
        <v>1</v>
      </c>
      <c r="E61" s="62" t="str">
        <f t="shared" si="11"/>
        <v>0</v>
      </c>
      <c r="F61" s="62">
        <f t="shared" si="11"/>
        <v>2</v>
      </c>
      <c r="G61" s="62" t="str">
        <f t="shared" si="11"/>
        <v>0</v>
      </c>
      <c r="H61" s="62">
        <f t="shared" si="11"/>
        <v>1</v>
      </c>
      <c r="I61" s="62" t="str">
        <f t="shared" si="11"/>
        <v>2</v>
      </c>
      <c r="J61" s="62" t="str">
        <f t="shared" si="11"/>
        <v>0</v>
      </c>
      <c r="K61" s="62" t="str">
        <f t="shared" si="11"/>
        <v>0</v>
      </c>
      <c r="L61" s="62">
        <f t="shared" si="11"/>
        <v>2</v>
      </c>
      <c r="M61" s="62" t="str">
        <f t="shared" si="11"/>
        <v>0</v>
      </c>
      <c r="N61" s="62" t="str">
        <f t="shared" si="11"/>
        <v>1</v>
      </c>
      <c r="O61" s="62">
        <f t="shared" si="11"/>
        <v>2</v>
      </c>
      <c r="P61" s="81"/>
      <c r="Q61" s="73">
        <f t="shared" si="9"/>
        <v>6</v>
      </c>
      <c r="R61" s="63" t="str">
        <f ca="1">IF(A61="","",OFFSET('VEW-Systeme'!A54,0,0))</f>
        <v>'abbba000</v>
      </c>
      <c r="S61" s="103">
        <f ca="1" t="shared" si="5"/>
      </c>
      <c r="U61" s="2"/>
      <c r="AH61" s="1"/>
      <c r="AI61" s="1"/>
    </row>
    <row r="62" spans="1:35" ht="12.75" customHeight="1">
      <c r="A62" s="102">
        <f t="shared" si="4"/>
        <v>53</v>
      </c>
      <c r="C62" s="74">
        <f t="shared" si="11"/>
        <v>1</v>
      </c>
      <c r="D62" s="62" t="str">
        <f t="shared" si="11"/>
        <v>1</v>
      </c>
      <c r="E62" s="62" t="str">
        <f t="shared" si="11"/>
        <v>0</v>
      </c>
      <c r="F62" s="62">
        <f t="shared" si="11"/>
        <v>2</v>
      </c>
      <c r="G62" s="62" t="str">
        <f t="shared" si="11"/>
        <v>0</v>
      </c>
      <c r="H62" s="62">
        <f t="shared" si="11"/>
        <v>1</v>
      </c>
      <c r="I62" s="62" t="str">
        <f t="shared" si="11"/>
        <v>2</v>
      </c>
      <c r="J62" s="62" t="str">
        <f t="shared" si="11"/>
        <v>1</v>
      </c>
      <c r="K62" s="62" t="str">
        <f t="shared" si="11"/>
        <v>1</v>
      </c>
      <c r="L62" s="62">
        <f t="shared" si="11"/>
        <v>2</v>
      </c>
      <c r="M62" s="62" t="str">
        <f t="shared" si="11"/>
        <v>1</v>
      </c>
      <c r="N62" s="62" t="str">
        <f t="shared" si="11"/>
        <v>1</v>
      </c>
      <c r="O62" s="62">
        <f t="shared" si="11"/>
        <v>2</v>
      </c>
      <c r="P62" s="81"/>
      <c r="Q62" s="73">
        <f t="shared" si="9"/>
        <v>3</v>
      </c>
      <c r="R62" s="63" t="str">
        <f ca="1">IF(A62="","",OFFSET('VEW-Systeme'!A55,0,0))</f>
        <v>'abbba111</v>
      </c>
      <c r="S62" s="103">
        <f ca="1" t="shared" si="5"/>
        <v>20</v>
      </c>
      <c r="U62" s="2"/>
      <c r="AH62" s="1"/>
      <c r="AI62" s="1"/>
    </row>
    <row r="63" spans="1:35" ht="12.75" customHeight="1">
      <c r="A63" s="102">
        <f t="shared" si="4"/>
        <v>54</v>
      </c>
      <c r="C63" s="74">
        <f t="shared" si="11"/>
        <v>1</v>
      </c>
      <c r="D63" s="62" t="str">
        <f t="shared" si="11"/>
        <v>1</v>
      </c>
      <c r="E63" s="62" t="str">
        <f t="shared" si="11"/>
        <v>0</v>
      </c>
      <c r="F63" s="62">
        <f t="shared" si="11"/>
        <v>2</v>
      </c>
      <c r="G63" s="62" t="str">
        <f t="shared" si="11"/>
        <v>0</v>
      </c>
      <c r="H63" s="62">
        <f t="shared" si="11"/>
        <v>1</v>
      </c>
      <c r="I63" s="62" t="str">
        <f t="shared" si="11"/>
        <v>2</v>
      </c>
      <c r="J63" s="62" t="str">
        <f t="shared" si="11"/>
        <v>2</v>
      </c>
      <c r="K63" s="62" t="str">
        <f t="shared" si="11"/>
        <v>2</v>
      </c>
      <c r="L63" s="62">
        <f t="shared" si="11"/>
        <v>2</v>
      </c>
      <c r="M63" s="62" t="str">
        <f t="shared" si="11"/>
        <v>2</v>
      </c>
      <c r="N63" s="62" t="str">
        <f t="shared" si="11"/>
        <v>1</v>
      </c>
      <c r="O63" s="62">
        <f t="shared" si="11"/>
        <v>2</v>
      </c>
      <c r="P63" s="81"/>
      <c r="Q63" s="73">
        <f t="shared" si="9"/>
        <v>6</v>
      </c>
      <c r="R63" s="63" t="str">
        <f ca="1">IF(A63="","",OFFSET('VEW-Systeme'!A56,0,0))</f>
        <v>'abbba222</v>
      </c>
      <c r="S63" s="103">
        <f ca="1" t="shared" si="5"/>
      </c>
      <c r="U63" s="2"/>
      <c r="AH63" s="1"/>
      <c r="AI63" s="1"/>
    </row>
    <row r="64" spans="1:35" ht="12.75" customHeight="1">
      <c r="A64" s="102">
        <f t="shared" si="4"/>
        <v>55</v>
      </c>
      <c r="C64" s="74">
        <f t="shared" si="11"/>
        <v>1</v>
      </c>
      <c r="D64" s="62" t="str">
        <f t="shared" si="11"/>
        <v>1</v>
      </c>
      <c r="E64" s="62" t="str">
        <f t="shared" si="11"/>
        <v>0</v>
      </c>
      <c r="F64" s="62">
        <f t="shared" si="11"/>
        <v>2</v>
      </c>
      <c r="G64" s="62" t="str">
        <f t="shared" si="11"/>
        <v>0</v>
      </c>
      <c r="H64" s="62">
        <f t="shared" si="11"/>
        <v>1</v>
      </c>
      <c r="I64" s="62" t="str">
        <f t="shared" si="11"/>
        <v>0</v>
      </c>
      <c r="J64" s="62" t="str">
        <f t="shared" si="11"/>
        <v>0</v>
      </c>
      <c r="K64" s="62" t="str">
        <f t="shared" si="11"/>
        <v>1</v>
      </c>
      <c r="L64" s="62">
        <f t="shared" si="11"/>
        <v>2</v>
      </c>
      <c r="M64" s="62" t="str">
        <f t="shared" si="11"/>
        <v>2</v>
      </c>
      <c r="N64" s="62" t="str">
        <f t="shared" si="11"/>
        <v>2</v>
      </c>
      <c r="O64" s="62">
        <f t="shared" si="11"/>
        <v>2</v>
      </c>
      <c r="P64" s="81"/>
      <c r="Q64" s="73">
        <f t="shared" si="9"/>
        <v>7</v>
      </c>
      <c r="R64" s="63" t="str">
        <f ca="1">IF(A64="","",OFFSET('VEW-Systeme'!A57,0,0))</f>
        <v>'abbab012</v>
      </c>
      <c r="S64" s="103">
        <f ca="1" t="shared" si="5"/>
      </c>
      <c r="U64" s="2"/>
      <c r="AH64" s="1"/>
      <c r="AI64" s="1"/>
    </row>
    <row r="65" spans="1:35" ht="12.75" customHeight="1">
      <c r="A65" s="102">
        <f t="shared" si="4"/>
        <v>56</v>
      </c>
      <c r="C65" s="74">
        <f t="shared" si="11"/>
        <v>1</v>
      </c>
      <c r="D65" s="62" t="str">
        <f t="shared" si="11"/>
        <v>1</v>
      </c>
      <c r="E65" s="62" t="str">
        <f t="shared" si="11"/>
        <v>0</v>
      </c>
      <c r="F65" s="62">
        <f t="shared" si="11"/>
        <v>2</v>
      </c>
      <c r="G65" s="62" t="str">
        <f t="shared" si="11"/>
        <v>0</v>
      </c>
      <c r="H65" s="62">
        <f t="shared" si="11"/>
        <v>1</v>
      </c>
      <c r="I65" s="62" t="str">
        <f t="shared" si="11"/>
        <v>0</v>
      </c>
      <c r="J65" s="62" t="str">
        <f t="shared" si="11"/>
        <v>1</v>
      </c>
      <c r="K65" s="62" t="str">
        <f t="shared" si="11"/>
        <v>2</v>
      </c>
      <c r="L65" s="62">
        <f t="shared" si="11"/>
        <v>2</v>
      </c>
      <c r="M65" s="62" t="str">
        <f t="shared" si="11"/>
        <v>0</v>
      </c>
      <c r="N65" s="62" t="str">
        <f t="shared" si="11"/>
        <v>2</v>
      </c>
      <c r="O65" s="62">
        <f t="shared" si="11"/>
        <v>2</v>
      </c>
      <c r="P65" s="81"/>
      <c r="Q65" s="73">
        <f t="shared" si="9"/>
        <v>7</v>
      </c>
      <c r="R65" s="63" t="str">
        <f ca="1">IF(A65="","",OFFSET('VEW-Systeme'!A58,0,0))</f>
        <v>'abbab120</v>
      </c>
      <c r="S65" s="103">
        <f ca="1" t="shared" si="5"/>
      </c>
      <c r="U65" s="2"/>
      <c r="AH65" s="1"/>
      <c r="AI65" s="1"/>
    </row>
    <row r="66" spans="1:35" ht="12.75" customHeight="1">
      <c r="A66" s="102">
        <f t="shared" si="4"/>
        <v>57</v>
      </c>
      <c r="C66" s="74">
        <f t="shared" si="11"/>
        <v>1</v>
      </c>
      <c r="D66" s="62" t="str">
        <f t="shared" si="11"/>
        <v>1</v>
      </c>
      <c r="E66" s="62" t="str">
        <f t="shared" si="11"/>
        <v>0</v>
      </c>
      <c r="F66" s="62">
        <f t="shared" si="11"/>
        <v>2</v>
      </c>
      <c r="G66" s="62" t="str">
        <f t="shared" si="11"/>
        <v>0</v>
      </c>
      <c r="H66" s="62">
        <f t="shared" si="11"/>
        <v>1</v>
      </c>
      <c r="I66" s="62" t="str">
        <f t="shared" si="11"/>
        <v>0</v>
      </c>
      <c r="J66" s="62" t="str">
        <f t="shared" si="11"/>
        <v>2</v>
      </c>
      <c r="K66" s="62" t="str">
        <f t="shared" si="11"/>
        <v>0</v>
      </c>
      <c r="L66" s="62">
        <f t="shared" si="11"/>
        <v>2</v>
      </c>
      <c r="M66" s="62" t="str">
        <f t="shared" si="11"/>
        <v>1</v>
      </c>
      <c r="N66" s="62" t="str">
        <f t="shared" si="11"/>
        <v>2</v>
      </c>
      <c r="O66" s="62">
        <f t="shared" si="11"/>
        <v>2</v>
      </c>
      <c r="P66" s="81"/>
      <c r="Q66" s="73">
        <f t="shared" si="9"/>
        <v>7</v>
      </c>
      <c r="R66" s="63" t="str">
        <f ca="1">IF(A66="","",OFFSET('VEW-Systeme'!A59,0,0))</f>
        <v>'abbab201</v>
      </c>
      <c r="S66" s="103">
        <f ca="1" t="shared" si="5"/>
      </c>
      <c r="U66" s="2"/>
      <c r="AH66" s="1"/>
      <c r="AI66" s="1"/>
    </row>
    <row r="67" spans="1:35" ht="12.75" customHeight="1">
      <c r="A67" s="102">
        <f t="shared" si="4"/>
        <v>58</v>
      </c>
      <c r="C67" s="74">
        <f t="shared" si="11"/>
        <v>1</v>
      </c>
      <c r="D67" s="62" t="str">
        <f t="shared" si="11"/>
        <v>1</v>
      </c>
      <c r="E67" s="62" t="str">
        <f t="shared" si="11"/>
        <v>0</v>
      </c>
      <c r="F67" s="62">
        <f t="shared" si="11"/>
        <v>2</v>
      </c>
      <c r="G67" s="62" t="str">
        <f t="shared" si="11"/>
        <v>0</v>
      </c>
      <c r="H67" s="62">
        <f t="shared" si="11"/>
        <v>1</v>
      </c>
      <c r="I67" s="62" t="str">
        <f t="shared" si="11"/>
        <v>0</v>
      </c>
      <c r="J67" s="62" t="str">
        <f t="shared" si="11"/>
        <v>0</v>
      </c>
      <c r="K67" s="62" t="str">
        <f t="shared" si="11"/>
        <v>2</v>
      </c>
      <c r="L67" s="62">
        <f t="shared" si="11"/>
        <v>2</v>
      </c>
      <c r="M67" s="62" t="str">
        <f t="shared" si="11"/>
        <v>1</v>
      </c>
      <c r="N67" s="62" t="str">
        <f t="shared" si="11"/>
        <v>1</v>
      </c>
      <c r="O67" s="62">
        <f t="shared" si="11"/>
        <v>2</v>
      </c>
      <c r="P67" s="81"/>
      <c r="Q67" s="73">
        <f t="shared" si="9"/>
        <v>6</v>
      </c>
      <c r="R67" s="63" t="str">
        <f ca="1">IF(A67="","",OFFSET('VEW-Systeme'!A60,0,0))</f>
        <v>'abbaa021</v>
      </c>
      <c r="S67" s="103">
        <f ca="1" t="shared" si="5"/>
      </c>
      <c r="U67" s="2"/>
      <c r="AH67" s="1"/>
      <c r="AI67" s="1"/>
    </row>
    <row r="68" spans="1:35" ht="12.75" customHeight="1">
      <c r="A68" s="102">
        <f t="shared" si="4"/>
        <v>59</v>
      </c>
      <c r="C68" s="74">
        <f t="shared" si="11"/>
        <v>1</v>
      </c>
      <c r="D68" s="62" t="str">
        <f t="shared" si="11"/>
        <v>1</v>
      </c>
      <c r="E68" s="62" t="str">
        <f t="shared" si="11"/>
        <v>0</v>
      </c>
      <c r="F68" s="62">
        <f t="shared" si="11"/>
        <v>2</v>
      </c>
      <c r="G68" s="62" t="str">
        <f t="shared" si="11"/>
        <v>0</v>
      </c>
      <c r="H68" s="62">
        <f t="shared" si="11"/>
        <v>1</v>
      </c>
      <c r="I68" s="62" t="str">
        <f t="shared" si="11"/>
        <v>0</v>
      </c>
      <c r="J68" s="62" t="str">
        <f t="shared" si="11"/>
        <v>1</v>
      </c>
      <c r="K68" s="62" t="str">
        <f t="shared" si="11"/>
        <v>0</v>
      </c>
      <c r="L68" s="62">
        <f t="shared" si="11"/>
        <v>2</v>
      </c>
      <c r="M68" s="62" t="str">
        <f t="shared" si="11"/>
        <v>2</v>
      </c>
      <c r="N68" s="62" t="str">
        <f t="shared" si="11"/>
        <v>1</v>
      </c>
      <c r="O68" s="62">
        <f t="shared" si="11"/>
        <v>2</v>
      </c>
      <c r="P68" s="81"/>
      <c r="Q68" s="73">
        <f t="shared" si="9"/>
        <v>6</v>
      </c>
      <c r="R68" s="63" t="str">
        <f ca="1">IF(A68="","",OFFSET('VEW-Systeme'!A61,0,0))</f>
        <v>'abbaa102</v>
      </c>
      <c r="S68" s="103">
        <f ca="1" t="shared" si="5"/>
      </c>
      <c r="U68" s="2"/>
      <c r="AH68" s="1"/>
      <c r="AI68" s="1"/>
    </row>
    <row r="69" spans="1:35" ht="12.75" customHeight="1">
      <c r="A69" s="102">
        <f t="shared" si="4"/>
        <v>60</v>
      </c>
      <c r="C69" s="74">
        <f t="shared" si="11"/>
        <v>1</v>
      </c>
      <c r="D69" s="62" t="str">
        <f t="shared" si="11"/>
        <v>1</v>
      </c>
      <c r="E69" s="62" t="str">
        <f t="shared" si="11"/>
        <v>0</v>
      </c>
      <c r="F69" s="62">
        <f t="shared" si="11"/>
        <v>2</v>
      </c>
      <c r="G69" s="62" t="str">
        <f t="shared" si="11"/>
        <v>0</v>
      </c>
      <c r="H69" s="62">
        <f t="shared" si="11"/>
        <v>1</v>
      </c>
      <c r="I69" s="62" t="str">
        <f t="shared" si="11"/>
        <v>0</v>
      </c>
      <c r="J69" s="62" t="str">
        <f t="shared" si="11"/>
        <v>2</v>
      </c>
      <c r="K69" s="62" t="str">
        <f t="shared" si="11"/>
        <v>1</v>
      </c>
      <c r="L69" s="62">
        <f t="shared" si="11"/>
        <v>2</v>
      </c>
      <c r="M69" s="62" t="str">
        <f t="shared" si="11"/>
        <v>0</v>
      </c>
      <c r="N69" s="62" t="str">
        <f t="shared" si="11"/>
        <v>1</v>
      </c>
      <c r="O69" s="62">
        <f t="shared" si="11"/>
        <v>2</v>
      </c>
      <c r="P69" s="81"/>
      <c r="Q69" s="73">
        <f t="shared" si="9"/>
        <v>6</v>
      </c>
      <c r="R69" s="63" t="str">
        <f ca="1">IF(A69="","",OFFSET('VEW-Systeme'!A62,0,0))</f>
        <v>'abbaa210</v>
      </c>
      <c r="S69" s="103">
        <f ca="1" t="shared" si="5"/>
      </c>
      <c r="U69" s="2"/>
      <c r="AH69" s="1"/>
      <c r="AI69" s="1"/>
    </row>
    <row r="70" spans="1:35" ht="12.75" customHeight="1">
      <c r="A70" s="102">
        <f t="shared" si="4"/>
        <v>61</v>
      </c>
      <c r="C70" s="74">
        <f aca="true" t="shared" si="12" ref="C70:O79">IF($A70="","",IF(C$6=1,C$8,IF(C$6=3,MID($R70,C$7+1,1),IF(MID($R70,C$7+1,1)="a",MID(SUBSTITUTE(102,C$8,""),1,1),MID(SUBSTITUTE(102,C$8,""),2,1)))))</f>
        <v>1</v>
      </c>
      <c r="D70" s="62" t="str">
        <f t="shared" si="12"/>
        <v>1</v>
      </c>
      <c r="E70" s="62" t="str">
        <f t="shared" si="12"/>
        <v>0</v>
      </c>
      <c r="F70" s="62">
        <f t="shared" si="12"/>
        <v>2</v>
      </c>
      <c r="G70" s="62" t="str">
        <f t="shared" si="12"/>
        <v>1</v>
      </c>
      <c r="H70" s="62">
        <f t="shared" si="12"/>
        <v>1</v>
      </c>
      <c r="I70" s="62" t="str">
        <f t="shared" si="12"/>
        <v>2</v>
      </c>
      <c r="J70" s="62" t="str">
        <f t="shared" si="12"/>
        <v>0</v>
      </c>
      <c r="K70" s="62" t="str">
        <f t="shared" si="12"/>
        <v>2</v>
      </c>
      <c r="L70" s="62">
        <f t="shared" si="12"/>
        <v>2</v>
      </c>
      <c r="M70" s="62" t="str">
        <f t="shared" si="12"/>
        <v>1</v>
      </c>
      <c r="N70" s="62" t="str">
        <f t="shared" si="12"/>
        <v>2</v>
      </c>
      <c r="O70" s="62">
        <f t="shared" si="12"/>
        <v>2</v>
      </c>
      <c r="P70" s="81"/>
      <c r="Q70" s="73">
        <f t="shared" si="9"/>
        <v>7</v>
      </c>
      <c r="R70" s="63" t="str">
        <f ca="1">IF(A70="","",OFFSET('VEW-Systeme'!A63,0,0))</f>
        <v>'ababb021</v>
      </c>
      <c r="S70" s="103">
        <f ca="1" t="shared" si="5"/>
      </c>
      <c r="U70" s="2"/>
      <c r="AH70" s="1"/>
      <c r="AI70" s="1"/>
    </row>
    <row r="71" spans="1:35" ht="12.75" customHeight="1">
      <c r="A71" s="102">
        <f t="shared" si="4"/>
        <v>62</v>
      </c>
      <c r="C71" s="74">
        <f t="shared" si="12"/>
        <v>1</v>
      </c>
      <c r="D71" s="62" t="str">
        <f t="shared" si="12"/>
        <v>1</v>
      </c>
      <c r="E71" s="62" t="str">
        <f t="shared" si="12"/>
        <v>0</v>
      </c>
      <c r="F71" s="62">
        <f t="shared" si="12"/>
        <v>2</v>
      </c>
      <c r="G71" s="62" t="str">
        <f t="shared" si="12"/>
        <v>1</v>
      </c>
      <c r="H71" s="62">
        <f t="shared" si="12"/>
        <v>1</v>
      </c>
      <c r="I71" s="62" t="str">
        <f t="shared" si="12"/>
        <v>2</v>
      </c>
      <c r="J71" s="62" t="str">
        <f t="shared" si="12"/>
        <v>1</v>
      </c>
      <c r="K71" s="62" t="str">
        <f t="shared" si="12"/>
        <v>0</v>
      </c>
      <c r="L71" s="62">
        <f t="shared" si="12"/>
        <v>2</v>
      </c>
      <c r="M71" s="62" t="str">
        <f t="shared" si="12"/>
        <v>2</v>
      </c>
      <c r="N71" s="62" t="str">
        <f t="shared" si="12"/>
        <v>2</v>
      </c>
      <c r="O71" s="62">
        <f t="shared" si="12"/>
        <v>2</v>
      </c>
      <c r="P71" s="81"/>
      <c r="Q71" s="73">
        <f t="shared" si="9"/>
        <v>7</v>
      </c>
      <c r="R71" s="63" t="str">
        <f ca="1">IF(A71="","",OFFSET('VEW-Systeme'!A64,0,0))</f>
        <v>'ababb102</v>
      </c>
      <c r="S71" s="103">
        <f ca="1" t="shared" si="5"/>
      </c>
      <c r="U71" s="2"/>
      <c r="AH71" s="1"/>
      <c r="AI71" s="1"/>
    </row>
    <row r="72" spans="1:35" ht="12.75" customHeight="1">
      <c r="A72" s="102">
        <f t="shared" si="4"/>
        <v>63</v>
      </c>
      <c r="C72" s="74">
        <f t="shared" si="12"/>
        <v>1</v>
      </c>
      <c r="D72" s="62" t="str">
        <f t="shared" si="12"/>
        <v>1</v>
      </c>
      <c r="E72" s="62" t="str">
        <f t="shared" si="12"/>
        <v>0</v>
      </c>
      <c r="F72" s="62">
        <f t="shared" si="12"/>
        <v>2</v>
      </c>
      <c r="G72" s="62" t="str">
        <f t="shared" si="12"/>
        <v>1</v>
      </c>
      <c r="H72" s="62">
        <f t="shared" si="12"/>
        <v>1</v>
      </c>
      <c r="I72" s="62" t="str">
        <f t="shared" si="12"/>
        <v>2</v>
      </c>
      <c r="J72" s="62" t="str">
        <f t="shared" si="12"/>
        <v>2</v>
      </c>
      <c r="K72" s="62" t="str">
        <f t="shared" si="12"/>
        <v>1</v>
      </c>
      <c r="L72" s="62">
        <f t="shared" si="12"/>
        <v>2</v>
      </c>
      <c r="M72" s="62" t="str">
        <f t="shared" si="12"/>
        <v>0</v>
      </c>
      <c r="N72" s="62" t="str">
        <f t="shared" si="12"/>
        <v>2</v>
      </c>
      <c r="O72" s="62">
        <f t="shared" si="12"/>
        <v>2</v>
      </c>
      <c r="P72" s="81"/>
      <c r="Q72" s="73">
        <f t="shared" si="9"/>
        <v>7</v>
      </c>
      <c r="R72" s="63" t="str">
        <f ca="1">IF(A72="","",OFFSET('VEW-Systeme'!A65,0,0))</f>
        <v>'ababb210</v>
      </c>
      <c r="S72" s="103">
        <f ca="1" t="shared" si="5"/>
      </c>
      <c r="U72" s="2"/>
      <c r="AH72" s="1"/>
      <c r="AI72" s="1"/>
    </row>
    <row r="73" spans="1:35" ht="12.75" customHeight="1">
      <c r="A73" s="102">
        <f t="shared" si="4"/>
        <v>64</v>
      </c>
      <c r="C73" s="74">
        <f t="shared" si="12"/>
        <v>1</v>
      </c>
      <c r="D73" s="62" t="str">
        <f t="shared" si="12"/>
        <v>1</v>
      </c>
      <c r="E73" s="62" t="str">
        <f t="shared" si="12"/>
        <v>0</v>
      </c>
      <c r="F73" s="62">
        <f t="shared" si="12"/>
        <v>2</v>
      </c>
      <c r="G73" s="62" t="str">
        <f t="shared" si="12"/>
        <v>1</v>
      </c>
      <c r="H73" s="62">
        <f t="shared" si="12"/>
        <v>1</v>
      </c>
      <c r="I73" s="62" t="str">
        <f t="shared" si="12"/>
        <v>2</v>
      </c>
      <c r="J73" s="62" t="str">
        <f t="shared" si="12"/>
        <v>0</v>
      </c>
      <c r="K73" s="62" t="str">
        <f t="shared" si="12"/>
        <v>1</v>
      </c>
      <c r="L73" s="62">
        <f t="shared" si="12"/>
        <v>2</v>
      </c>
      <c r="M73" s="62" t="str">
        <f t="shared" si="12"/>
        <v>2</v>
      </c>
      <c r="N73" s="62" t="str">
        <f t="shared" si="12"/>
        <v>1</v>
      </c>
      <c r="O73" s="62">
        <f t="shared" si="12"/>
        <v>2</v>
      </c>
      <c r="P73" s="81"/>
      <c r="Q73" s="73">
        <f t="shared" si="9"/>
        <v>6</v>
      </c>
      <c r="R73" s="63" t="str">
        <f ca="1">IF(A73="","",OFFSET('VEW-Systeme'!A66,0,0))</f>
        <v>'ababa012</v>
      </c>
      <c r="S73" s="103">
        <f ca="1" t="shared" si="5"/>
      </c>
      <c r="U73" s="2"/>
      <c r="AH73" s="1"/>
      <c r="AI73" s="1"/>
    </row>
    <row r="74" spans="1:35" ht="12.75" customHeight="1">
      <c r="A74" s="102">
        <f t="shared" si="4"/>
        <v>65</v>
      </c>
      <c r="C74" s="74">
        <f t="shared" si="12"/>
        <v>1</v>
      </c>
      <c r="D74" s="62" t="str">
        <f t="shared" si="12"/>
        <v>1</v>
      </c>
      <c r="E74" s="62" t="str">
        <f t="shared" si="12"/>
        <v>0</v>
      </c>
      <c r="F74" s="62">
        <f t="shared" si="12"/>
        <v>2</v>
      </c>
      <c r="G74" s="62" t="str">
        <f t="shared" si="12"/>
        <v>1</v>
      </c>
      <c r="H74" s="62">
        <f t="shared" si="12"/>
        <v>1</v>
      </c>
      <c r="I74" s="62" t="str">
        <f t="shared" si="12"/>
        <v>2</v>
      </c>
      <c r="J74" s="62" t="str">
        <f t="shared" si="12"/>
        <v>1</v>
      </c>
      <c r="K74" s="62" t="str">
        <f t="shared" si="12"/>
        <v>2</v>
      </c>
      <c r="L74" s="62">
        <f t="shared" si="12"/>
        <v>2</v>
      </c>
      <c r="M74" s="62" t="str">
        <f t="shared" si="12"/>
        <v>0</v>
      </c>
      <c r="N74" s="62" t="str">
        <f t="shared" si="12"/>
        <v>1</v>
      </c>
      <c r="O74" s="62">
        <f t="shared" si="12"/>
        <v>2</v>
      </c>
      <c r="P74" s="81"/>
      <c r="Q74" s="73">
        <f aca="true" t="shared" si="13" ref="Q74:Q105">IF(C74="","",S$8+1-((MID(C$9,1,1)=MID(C74,1,1))+(MID(D$9,1,1)=MID(D74,1,1))+(MID(E$9,1,1)=MID(E74,1,1))+(MID(F$9,1,1)=MID(F74,1,1))+(MID(G$9,1,1)=MID(G74,1,1))+(MID(H$9,1,1)=MID(H74,1,1))+(MID(I$9,1,1)=MID(I74,1,1))+(MID(J$9,1,1)=MID(J74,1,1))+(MID(K$9,1,1)=MID(K74,1,1))+(MID(L$9,1,1)=MID(L74,1,1))+(MID(M$9,1,1)=MID(M74,1,1))+(MID(N$9,1,1)=MID(N74,1,1))+(MID(O$9,1,1)=MID(O74,1,1))))</f>
        <v>6</v>
      </c>
      <c r="R74" s="63" t="str">
        <f ca="1">IF(A74="","",OFFSET('VEW-Systeme'!A67,0,0))</f>
        <v>'ababa120</v>
      </c>
      <c r="S74" s="103">
        <f ca="1" t="shared" si="5"/>
      </c>
      <c r="U74" s="2"/>
      <c r="AH74" s="1"/>
      <c r="AI74" s="1"/>
    </row>
    <row r="75" spans="1:35" ht="12.75" customHeight="1">
      <c r="A75" s="102">
        <f aca="true" t="shared" si="14" ref="A75:A138">IF(ROW()-9&gt;S$7,"",ROW()-9)</f>
        <v>66</v>
      </c>
      <c r="C75" s="74">
        <f t="shared" si="12"/>
        <v>1</v>
      </c>
      <c r="D75" s="62" t="str">
        <f t="shared" si="12"/>
        <v>1</v>
      </c>
      <c r="E75" s="62" t="str">
        <f t="shared" si="12"/>
        <v>0</v>
      </c>
      <c r="F75" s="62">
        <f t="shared" si="12"/>
        <v>2</v>
      </c>
      <c r="G75" s="62" t="str">
        <f t="shared" si="12"/>
        <v>1</v>
      </c>
      <c r="H75" s="62">
        <f t="shared" si="12"/>
        <v>1</v>
      </c>
      <c r="I75" s="62" t="str">
        <f t="shared" si="12"/>
        <v>2</v>
      </c>
      <c r="J75" s="62" t="str">
        <f t="shared" si="12"/>
        <v>2</v>
      </c>
      <c r="K75" s="62" t="str">
        <f t="shared" si="12"/>
        <v>0</v>
      </c>
      <c r="L75" s="62">
        <f t="shared" si="12"/>
        <v>2</v>
      </c>
      <c r="M75" s="62" t="str">
        <f t="shared" si="12"/>
        <v>1</v>
      </c>
      <c r="N75" s="62" t="str">
        <f t="shared" si="12"/>
        <v>1</v>
      </c>
      <c r="O75" s="62">
        <f t="shared" si="12"/>
        <v>2</v>
      </c>
      <c r="P75" s="81"/>
      <c r="Q75" s="73">
        <f t="shared" si="13"/>
        <v>6</v>
      </c>
      <c r="R75" s="63" t="str">
        <f ca="1">IF(A75="","",OFFSET('VEW-Systeme'!A68,0,0))</f>
        <v>'ababa201</v>
      </c>
      <c r="S75" s="103">
        <f aca="true" ca="1" t="shared" si="15" ref="S75:S138">IF(S$8&lt;13,"",IF(Q75&gt;4,"",OFFSET(S$2,Q75-1,0)))</f>
      </c>
      <c r="U75" s="2"/>
      <c r="AH75" s="1"/>
      <c r="AI75" s="1"/>
    </row>
    <row r="76" spans="1:35" ht="12.75" customHeight="1">
      <c r="A76" s="102">
        <f t="shared" si="14"/>
        <v>67</v>
      </c>
      <c r="C76" s="74">
        <f t="shared" si="12"/>
        <v>1</v>
      </c>
      <c r="D76" s="62" t="str">
        <f t="shared" si="12"/>
        <v>1</v>
      </c>
      <c r="E76" s="62" t="str">
        <f t="shared" si="12"/>
        <v>0</v>
      </c>
      <c r="F76" s="62">
        <f t="shared" si="12"/>
        <v>2</v>
      </c>
      <c r="G76" s="62" t="str">
        <f t="shared" si="12"/>
        <v>1</v>
      </c>
      <c r="H76" s="62">
        <f t="shared" si="12"/>
        <v>1</v>
      </c>
      <c r="I76" s="62" t="str">
        <f t="shared" si="12"/>
        <v>0</v>
      </c>
      <c r="J76" s="62" t="str">
        <f t="shared" si="12"/>
        <v>0</v>
      </c>
      <c r="K76" s="62" t="str">
        <f t="shared" si="12"/>
        <v>0</v>
      </c>
      <c r="L76" s="62">
        <f t="shared" si="12"/>
        <v>2</v>
      </c>
      <c r="M76" s="62" t="str">
        <f t="shared" si="12"/>
        <v>0</v>
      </c>
      <c r="N76" s="62" t="str">
        <f t="shared" si="12"/>
        <v>2</v>
      </c>
      <c r="O76" s="62">
        <f t="shared" si="12"/>
        <v>2</v>
      </c>
      <c r="P76" s="81"/>
      <c r="Q76" s="73">
        <f t="shared" si="13"/>
        <v>9</v>
      </c>
      <c r="R76" s="63" t="str">
        <f ca="1">IF(A76="","",OFFSET('VEW-Systeme'!A69,0,0))</f>
        <v>'abaab000</v>
      </c>
      <c r="S76" s="103">
        <f ca="1" t="shared" si="15"/>
      </c>
      <c r="U76" s="2"/>
      <c r="AH76" s="1"/>
      <c r="AI76" s="1"/>
    </row>
    <row r="77" spans="1:35" ht="12.75" customHeight="1">
      <c r="A77" s="102">
        <f t="shared" si="14"/>
        <v>68</v>
      </c>
      <c r="C77" s="74">
        <f t="shared" si="12"/>
        <v>1</v>
      </c>
      <c r="D77" s="62" t="str">
        <f t="shared" si="12"/>
        <v>1</v>
      </c>
      <c r="E77" s="62" t="str">
        <f t="shared" si="12"/>
        <v>0</v>
      </c>
      <c r="F77" s="62">
        <f t="shared" si="12"/>
        <v>2</v>
      </c>
      <c r="G77" s="62" t="str">
        <f t="shared" si="12"/>
        <v>1</v>
      </c>
      <c r="H77" s="62">
        <f t="shared" si="12"/>
        <v>1</v>
      </c>
      <c r="I77" s="62" t="str">
        <f t="shared" si="12"/>
        <v>0</v>
      </c>
      <c r="J77" s="62" t="str">
        <f t="shared" si="12"/>
        <v>1</v>
      </c>
      <c r="K77" s="62" t="str">
        <f t="shared" si="12"/>
        <v>1</v>
      </c>
      <c r="L77" s="62">
        <f t="shared" si="12"/>
        <v>2</v>
      </c>
      <c r="M77" s="62" t="str">
        <f t="shared" si="12"/>
        <v>1</v>
      </c>
      <c r="N77" s="62" t="str">
        <f t="shared" si="12"/>
        <v>2</v>
      </c>
      <c r="O77" s="62">
        <f t="shared" si="12"/>
        <v>2</v>
      </c>
      <c r="P77" s="81"/>
      <c r="Q77" s="73">
        <f t="shared" si="13"/>
        <v>6</v>
      </c>
      <c r="R77" s="63" t="str">
        <f ca="1">IF(A77="","",OFFSET('VEW-Systeme'!A70,0,0))</f>
        <v>'abaab111</v>
      </c>
      <c r="S77" s="103">
        <f ca="1" t="shared" si="15"/>
      </c>
      <c r="U77" s="2"/>
      <c r="AH77" s="1"/>
      <c r="AI77" s="1"/>
    </row>
    <row r="78" spans="1:35" ht="12.75" customHeight="1">
      <c r="A78" s="102">
        <f t="shared" si="14"/>
        <v>69</v>
      </c>
      <c r="C78" s="74">
        <f t="shared" si="12"/>
        <v>1</v>
      </c>
      <c r="D78" s="62" t="str">
        <f t="shared" si="12"/>
        <v>1</v>
      </c>
      <c r="E78" s="62" t="str">
        <f t="shared" si="12"/>
        <v>0</v>
      </c>
      <c r="F78" s="62">
        <f t="shared" si="12"/>
        <v>2</v>
      </c>
      <c r="G78" s="62" t="str">
        <f t="shared" si="12"/>
        <v>1</v>
      </c>
      <c r="H78" s="62">
        <f t="shared" si="12"/>
        <v>1</v>
      </c>
      <c r="I78" s="62" t="str">
        <f t="shared" si="12"/>
        <v>0</v>
      </c>
      <c r="J78" s="62" t="str">
        <f t="shared" si="12"/>
        <v>2</v>
      </c>
      <c r="K78" s="62" t="str">
        <f t="shared" si="12"/>
        <v>2</v>
      </c>
      <c r="L78" s="62">
        <f t="shared" si="12"/>
        <v>2</v>
      </c>
      <c r="M78" s="62" t="str">
        <f t="shared" si="12"/>
        <v>2</v>
      </c>
      <c r="N78" s="62" t="str">
        <f t="shared" si="12"/>
        <v>2</v>
      </c>
      <c r="O78" s="62">
        <f t="shared" si="12"/>
        <v>2</v>
      </c>
      <c r="P78" s="81"/>
      <c r="Q78" s="73">
        <f t="shared" si="13"/>
        <v>9</v>
      </c>
      <c r="R78" s="63" t="str">
        <f ca="1">IF(A78="","",OFFSET('VEW-Systeme'!A71,0,0))</f>
        <v>'abaab222</v>
      </c>
      <c r="S78" s="103">
        <f ca="1" t="shared" si="15"/>
      </c>
      <c r="U78" s="2"/>
      <c r="AH78" s="1"/>
      <c r="AI78" s="1"/>
    </row>
    <row r="79" spans="1:35" ht="12.75" customHeight="1">
      <c r="A79" s="102">
        <f t="shared" si="14"/>
        <v>70</v>
      </c>
      <c r="C79" s="74">
        <f t="shared" si="12"/>
        <v>1</v>
      </c>
      <c r="D79" s="62" t="str">
        <f t="shared" si="12"/>
        <v>1</v>
      </c>
      <c r="E79" s="62" t="str">
        <f t="shared" si="12"/>
        <v>0</v>
      </c>
      <c r="F79" s="62">
        <f t="shared" si="12"/>
        <v>2</v>
      </c>
      <c r="G79" s="62" t="str">
        <f t="shared" si="12"/>
        <v>1</v>
      </c>
      <c r="H79" s="62">
        <f t="shared" si="12"/>
        <v>1</v>
      </c>
      <c r="I79" s="62" t="str">
        <f t="shared" si="12"/>
        <v>0</v>
      </c>
      <c r="J79" s="62" t="str">
        <f t="shared" si="12"/>
        <v>0</v>
      </c>
      <c r="K79" s="62" t="str">
        <f t="shared" si="12"/>
        <v>0</v>
      </c>
      <c r="L79" s="62">
        <f t="shared" si="12"/>
        <v>2</v>
      </c>
      <c r="M79" s="62" t="str">
        <f t="shared" si="12"/>
        <v>0</v>
      </c>
      <c r="N79" s="62" t="str">
        <f t="shared" si="12"/>
        <v>1</v>
      </c>
      <c r="O79" s="62">
        <f t="shared" si="12"/>
        <v>2</v>
      </c>
      <c r="P79" s="81"/>
      <c r="Q79" s="73">
        <f t="shared" si="13"/>
        <v>8</v>
      </c>
      <c r="R79" s="63" t="str">
        <f ca="1">IF(A79="","",OFFSET('VEW-Systeme'!A72,0,0))</f>
        <v>'abaaa000</v>
      </c>
      <c r="S79" s="103">
        <f ca="1" t="shared" si="15"/>
      </c>
      <c r="U79" s="2"/>
      <c r="AH79" s="1"/>
      <c r="AI79" s="1"/>
    </row>
    <row r="80" spans="1:35" ht="12.75" customHeight="1">
      <c r="A80" s="102">
        <f t="shared" si="14"/>
        <v>71</v>
      </c>
      <c r="C80" s="74">
        <f aca="true" t="shared" si="16" ref="C80:O89">IF($A80="","",IF(C$6=1,C$8,IF(C$6=3,MID($R80,C$7+1,1),IF(MID($R80,C$7+1,1)="a",MID(SUBSTITUTE(102,C$8,""),1,1),MID(SUBSTITUTE(102,C$8,""),2,1)))))</f>
        <v>1</v>
      </c>
      <c r="D80" s="62" t="str">
        <f t="shared" si="16"/>
        <v>1</v>
      </c>
      <c r="E80" s="62" t="str">
        <f t="shared" si="16"/>
        <v>0</v>
      </c>
      <c r="F80" s="62">
        <f t="shared" si="16"/>
        <v>2</v>
      </c>
      <c r="G80" s="62" t="str">
        <f t="shared" si="16"/>
        <v>1</v>
      </c>
      <c r="H80" s="62">
        <f t="shared" si="16"/>
        <v>1</v>
      </c>
      <c r="I80" s="62" t="str">
        <f t="shared" si="16"/>
        <v>0</v>
      </c>
      <c r="J80" s="62" t="str">
        <f t="shared" si="16"/>
        <v>1</v>
      </c>
      <c r="K80" s="62" t="str">
        <f t="shared" si="16"/>
        <v>1</v>
      </c>
      <c r="L80" s="62">
        <f t="shared" si="16"/>
        <v>2</v>
      </c>
      <c r="M80" s="62" t="str">
        <f t="shared" si="16"/>
        <v>1</v>
      </c>
      <c r="N80" s="62" t="str">
        <f t="shared" si="16"/>
        <v>1</v>
      </c>
      <c r="O80" s="62">
        <f t="shared" si="16"/>
        <v>2</v>
      </c>
      <c r="P80" s="81"/>
      <c r="Q80" s="73">
        <f t="shared" si="13"/>
        <v>5</v>
      </c>
      <c r="R80" s="63" t="str">
        <f ca="1">IF(A80="","",OFFSET('VEW-Systeme'!A73,0,0))</f>
        <v>'abaaa111</v>
      </c>
      <c r="S80" s="103">
        <f ca="1" t="shared" si="15"/>
      </c>
      <c r="U80" s="2"/>
      <c r="AH80" s="1"/>
      <c r="AI80" s="1"/>
    </row>
    <row r="81" spans="1:35" ht="12.75" customHeight="1">
      <c r="A81" s="102">
        <f t="shared" si="14"/>
        <v>72</v>
      </c>
      <c r="C81" s="74">
        <f t="shared" si="16"/>
        <v>1</v>
      </c>
      <c r="D81" s="62" t="str">
        <f t="shared" si="16"/>
        <v>1</v>
      </c>
      <c r="E81" s="62" t="str">
        <f t="shared" si="16"/>
        <v>0</v>
      </c>
      <c r="F81" s="62">
        <f t="shared" si="16"/>
        <v>2</v>
      </c>
      <c r="G81" s="62" t="str">
        <f t="shared" si="16"/>
        <v>1</v>
      </c>
      <c r="H81" s="62">
        <f t="shared" si="16"/>
        <v>1</v>
      </c>
      <c r="I81" s="62" t="str">
        <f t="shared" si="16"/>
        <v>0</v>
      </c>
      <c r="J81" s="62" t="str">
        <f t="shared" si="16"/>
        <v>2</v>
      </c>
      <c r="K81" s="62" t="str">
        <f t="shared" si="16"/>
        <v>2</v>
      </c>
      <c r="L81" s="62">
        <f t="shared" si="16"/>
        <v>2</v>
      </c>
      <c r="M81" s="62" t="str">
        <f t="shared" si="16"/>
        <v>2</v>
      </c>
      <c r="N81" s="62" t="str">
        <f t="shared" si="16"/>
        <v>1</v>
      </c>
      <c r="O81" s="62">
        <f t="shared" si="16"/>
        <v>2</v>
      </c>
      <c r="P81" s="81"/>
      <c r="Q81" s="73">
        <f t="shared" si="13"/>
        <v>8</v>
      </c>
      <c r="R81" s="63" t="str">
        <f ca="1">IF(A81="","",OFFSET('VEW-Systeme'!A74,0,0))</f>
        <v>'abaaa222</v>
      </c>
      <c r="S81" s="103">
        <f ca="1" t="shared" si="15"/>
      </c>
      <c r="U81" s="2"/>
      <c r="AH81" s="1"/>
      <c r="AI81" s="1"/>
    </row>
    <row r="82" spans="1:35" ht="12.75" customHeight="1">
      <c r="A82" s="102">
        <f t="shared" si="14"/>
        <v>73</v>
      </c>
      <c r="C82" s="74">
        <f t="shared" si="16"/>
        <v>1</v>
      </c>
      <c r="D82" s="62" t="str">
        <f t="shared" si="16"/>
        <v>1</v>
      </c>
      <c r="E82" s="62" t="str">
        <f t="shared" si="16"/>
        <v>1</v>
      </c>
      <c r="F82" s="62">
        <f t="shared" si="16"/>
        <v>2</v>
      </c>
      <c r="G82" s="62" t="str">
        <f t="shared" si="16"/>
        <v>0</v>
      </c>
      <c r="H82" s="62">
        <f t="shared" si="16"/>
        <v>1</v>
      </c>
      <c r="I82" s="62" t="str">
        <f t="shared" si="16"/>
        <v>2</v>
      </c>
      <c r="J82" s="62" t="str">
        <f t="shared" si="16"/>
        <v>0</v>
      </c>
      <c r="K82" s="62" t="str">
        <f t="shared" si="16"/>
        <v>0</v>
      </c>
      <c r="L82" s="62">
        <f t="shared" si="16"/>
        <v>2</v>
      </c>
      <c r="M82" s="62" t="str">
        <f t="shared" si="16"/>
        <v>0</v>
      </c>
      <c r="N82" s="62" t="str">
        <f t="shared" si="16"/>
        <v>2</v>
      </c>
      <c r="O82" s="62">
        <f t="shared" si="16"/>
        <v>2</v>
      </c>
      <c r="P82" s="81"/>
      <c r="Q82" s="73">
        <f t="shared" si="13"/>
        <v>6</v>
      </c>
      <c r="R82" s="63" t="str">
        <f ca="1">IF(A82="","",OFFSET('VEW-Systeme'!A75,0,0))</f>
        <v>'aabbb000</v>
      </c>
      <c r="S82" s="103">
        <f ca="1" t="shared" si="15"/>
      </c>
      <c r="U82" s="2"/>
      <c r="AH82" s="1"/>
      <c r="AI82" s="1"/>
    </row>
    <row r="83" spans="1:35" ht="12.75" customHeight="1">
      <c r="A83" s="102">
        <f t="shared" si="14"/>
        <v>74</v>
      </c>
      <c r="C83" s="74">
        <f t="shared" si="16"/>
        <v>1</v>
      </c>
      <c r="D83" s="62" t="str">
        <f t="shared" si="16"/>
        <v>1</v>
      </c>
      <c r="E83" s="62" t="str">
        <f t="shared" si="16"/>
        <v>1</v>
      </c>
      <c r="F83" s="62">
        <f t="shared" si="16"/>
        <v>2</v>
      </c>
      <c r="G83" s="62" t="str">
        <f t="shared" si="16"/>
        <v>0</v>
      </c>
      <c r="H83" s="62">
        <f t="shared" si="16"/>
        <v>1</v>
      </c>
      <c r="I83" s="62" t="str">
        <f t="shared" si="16"/>
        <v>2</v>
      </c>
      <c r="J83" s="62" t="str">
        <f t="shared" si="16"/>
        <v>1</v>
      </c>
      <c r="K83" s="62" t="str">
        <f t="shared" si="16"/>
        <v>1</v>
      </c>
      <c r="L83" s="62">
        <f t="shared" si="16"/>
        <v>2</v>
      </c>
      <c r="M83" s="62" t="str">
        <f t="shared" si="16"/>
        <v>1</v>
      </c>
      <c r="N83" s="62" t="str">
        <f t="shared" si="16"/>
        <v>2</v>
      </c>
      <c r="O83" s="62">
        <f t="shared" si="16"/>
        <v>2</v>
      </c>
      <c r="P83" s="81"/>
      <c r="Q83" s="73">
        <f t="shared" si="13"/>
        <v>3</v>
      </c>
      <c r="R83" s="63" t="str">
        <f ca="1">IF(A83="","",OFFSET('VEW-Systeme'!A76,0,0))</f>
        <v>'aabbb111</v>
      </c>
      <c r="S83" s="103">
        <f ca="1" t="shared" si="15"/>
        <v>20</v>
      </c>
      <c r="U83" s="2"/>
      <c r="AH83" s="1"/>
      <c r="AI83" s="1"/>
    </row>
    <row r="84" spans="1:35" ht="12.75" customHeight="1">
      <c r="A84" s="102">
        <f t="shared" si="14"/>
        <v>75</v>
      </c>
      <c r="C84" s="74">
        <f t="shared" si="16"/>
        <v>1</v>
      </c>
      <c r="D84" s="62" t="str">
        <f t="shared" si="16"/>
        <v>1</v>
      </c>
      <c r="E84" s="62" t="str">
        <f t="shared" si="16"/>
        <v>1</v>
      </c>
      <c r="F84" s="62">
        <f t="shared" si="16"/>
        <v>2</v>
      </c>
      <c r="G84" s="62" t="str">
        <f t="shared" si="16"/>
        <v>0</v>
      </c>
      <c r="H84" s="62">
        <f t="shared" si="16"/>
        <v>1</v>
      </c>
      <c r="I84" s="62" t="str">
        <f t="shared" si="16"/>
        <v>2</v>
      </c>
      <c r="J84" s="62" t="str">
        <f t="shared" si="16"/>
        <v>2</v>
      </c>
      <c r="K84" s="62" t="str">
        <f t="shared" si="16"/>
        <v>2</v>
      </c>
      <c r="L84" s="62">
        <f t="shared" si="16"/>
        <v>2</v>
      </c>
      <c r="M84" s="62" t="str">
        <f t="shared" si="16"/>
        <v>2</v>
      </c>
      <c r="N84" s="62" t="str">
        <f t="shared" si="16"/>
        <v>2</v>
      </c>
      <c r="O84" s="62">
        <f t="shared" si="16"/>
        <v>2</v>
      </c>
      <c r="P84" s="81"/>
      <c r="Q84" s="73">
        <f t="shared" si="13"/>
        <v>6</v>
      </c>
      <c r="R84" s="63" t="str">
        <f ca="1">IF(A84="","",OFFSET('VEW-Systeme'!A77,0,0))</f>
        <v>'aabbb222</v>
      </c>
      <c r="S84" s="103">
        <f ca="1" t="shared" si="15"/>
      </c>
      <c r="U84" s="2"/>
      <c r="AH84" s="1"/>
      <c r="AI84" s="1"/>
    </row>
    <row r="85" spans="1:35" ht="12.75" customHeight="1">
      <c r="A85" s="102">
        <f t="shared" si="14"/>
        <v>76</v>
      </c>
      <c r="C85" s="74">
        <f t="shared" si="16"/>
        <v>1</v>
      </c>
      <c r="D85" s="62" t="str">
        <f t="shared" si="16"/>
        <v>1</v>
      </c>
      <c r="E85" s="62" t="str">
        <f t="shared" si="16"/>
        <v>1</v>
      </c>
      <c r="F85" s="62">
        <f t="shared" si="16"/>
        <v>2</v>
      </c>
      <c r="G85" s="62" t="str">
        <f t="shared" si="16"/>
        <v>0</v>
      </c>
      <c r="H85" s="62">
        <f t="shared" si="16"/>
        <v>1</v>
      </c>
      <c r="I85" s="62" t="str">
        <f t="shared" si="16"/>
        <v>2</v>
      </c>
      <c r="J85" s="62" t="str">
        <f t="shared" si="16"/>
        <v>0</v>
      </c>
      <c r="K85" s="62" t="str">
        <f t="shared" si="16"/>
        <v>0</v>
      </c>
      <c r="L85" s="62">
        <f t="shared" si="16"/>
        <v>2</v>
      </c>
      <c r="M85" s="62" t="str">
        <f t="shared" si="16"/>
        <v>0</v>
      </c>
      <c r="N85" s="62" t="str">
        <f t="shared" si="16"/>
        <v>1</v>
      </c>
      <c r="O85" s="62">
        <f t="shared" si="16"/>
        <v>2</v>
      </c>
      <c r="P85" s="81"/>
      <c r="Q85" s="73">
        <f t="shared" si="13"/>
        <v>5</v>
      </c>
      <c r="R85" s="63" t="str">
        <f ca="1">IF(A85="","",OFFSET('VEW-Systeme'!A78,0,0))</f>
        <v>'aabba000</v>
      </c>
      <c r="S85" s="103">
        <f ca="1" t="shared" si="15"/>
      </c>
      <c r="U85" s="2"/>
      <c r="AH85" s="1"/>
      <c r="AI85" s="1"/>
    </row>
    <row r="86" spans="1:35" ht="12.75" customHeight="1">
      <c r="A86" s="102">
        <f t="shared" si="14"/>
        <v>77</v>
      </c>
      <c r="C86" s="74">
        <f t="shared" si="16"/>
        <v>1</v>
      </c>
      <c r="D86" s="62" t="str">
        <f t="shared" si="16"/>
        <v>1</v>
      </c>
      <c r="E86" s="62" t="str">
        <f t="shared" si="16"/>
        <v>1</v>
      </c>
      <c r="F86" s="62">
        <f t="shared" si="16"/>
        <v>2</v>
      </c>
      <c r="G86" s="62" t="str">
        <f t="shared" si="16"/>
        <v>0</v>
      </c>
      <c r="H86" s="62">
        <f t="shared" si="16"/>
        <v>1</v>
      </c>
      <c r="I86" s="62" t="str">
        <f t="shared" si="16"/>
        <v>2</v>
      </c>
      <c r="J86" s="62" t="str">
        <f t="shared" si="16"/>
        <v>1</v>
      </c>
      <c r="K86" s="62" t="str">
        <f t="shared" si="16"/>
        <v>1</v>
      </c>
      <c r="L86" s="62">
        <f t="shared" si="16"/>
        <v>2</v>
      </c>
      <c r="M86" s="62" t="str">
        <f t="shared" si="16"/>
        <v>1</v>
      </c>
      <c r="N86" s="62" t="str">
        <f t="shared" si="16"/>
        <v>1</v>
      </c>
      <c r="O86" s="62">
        <f t="shared" si="16"/>
        <v>2</v>
      </c>
      <c r="P86" s="81"/>
      <c r="Q86" s="73">
        <f t="shared" si="13"/>
        <v>2</v>
      </c>
      <c r="R86" s="63" t="str">
        <f ca="1">IF(A86="","",OFFSET('VEW-Systeme'!A79,0,0))</f>
        <v>'aabba111</v>
      </c>
      <c r="S86" s="103">
        <f ca="1" t="shared" si="15"/>
        <v>1500</v>
      </c>
      <c r="U86" s="2"/>
      <c r="AH86" s="1"/>
      <c r="AI86" s="1"/>
    </row>
    <row r="87" spans="1:35" ht="12.75" customHeight="1">
      <c r="A87" s="102">
        <f t="shared" si="14"/>
        <v>78</v>
      </c>
      <c r="C87" s="74">
        <f t="shared" si="16"/>
        <v>1</v>
      </c>
      <c r="D87" s="62" t="str">
        <f t="shared" si="16"/>
        <v>1</v>
      </c>
      <c r="E87" s="62" t="str">
        <f t="shared" si="16"/>
        <v>1</v>
      </c>
      <c r="F87" s="62">
        <f t="shared" si="16"/>
        <v>2</v>
      </c>
      <c r="G87" s="62" t="str">
        <f t="shared" si="16"/>
        <v>0</v>
      </c>
      <c r="H87" s="62">
        <f t="shared" si="16"/>
        <v>1</v>
      </c>
      <c r="I87" s="62" t="str">
        <f t="shared" si="16"/>
        <v>2</v>
      </c>
      <c r="J87" s="62" t="str">
        <f t="shared" si="16"/>
        <v>2</v>
      </c>
      <c r="K87" s="62" t="str">
        <f t="shared" si="16"/>
        <v>2</v>
      </c>
      <c r="L87" s="62">
        <f t="shared" si="16"/>
        <v>2</v>
      </c>
      <c r="M87" s="62" t="str">
        <f t="shared" si="16"/>
        <v>2</v>
      </c>
      <c r="N87" s="62" t="str">
        <f t="shared" si="16"/>
        <v>1</v>
      </c>
      <c r="O87" s="62">
        <f t="shared" si="16"/>
        <v>2</v>
      </c>
      <c r="P87" s="81"/>
      <c r="Q87" s="73">
        <f t="shared" si="13"/>
        <v>5</v>
      </c>
      <c r="R87" s="63" t="str">
        <f ca="1">IF(A87="","",OFFSET('VEW-Systeme'!A80,0,0))</f>
        <v>'aabba222</v>
      </c>
      <c r="S87" s="103">
        <f ca="1" t="shared" si="15"/>
      </c>
      <c r="U87" s="2"/>
      <c r="AH87" s="1"/>
      <c r="AI87" s="1"/>
    </row>
    <row r="88" spans="1:35" ht="12.75" customHeight="1">
      <c r="A88" s="102">
        <f t="shared" si="14"/>
        <v>79</v>
      </c>
      <c r="C88" s="74">
        <f t="shared" si="16"/>
        <v>1</v>
      </c>
      <c r="D88" s="62" t="str">
        <f t="shared" si="16"/>
        <v>1</v>
      </c>
      <c r="E88" s="62" t="str">
        <f t="shared" si="16"/>
        <v>1</v>
      </c>
      <c r="F88" s="62">
        <f t="shared" si="16"/>
        <v>2</v>
      </c>
      <c r="G88" s="62" t="str">
        <f t="shared" si="16"/>
        <v>0</v>
      </c>
      <c r="H88" s="62">
        <f t="shared" si="16"/>
        <v>1</v>
      </c>
      <c r="I88" s="62" t="str">
        <f t="shared" si="16"/>
        <v>0</v>
      </c>
      <c r="J88" s="62" t="str">
        <f t="shared" si="16"/>
        <v>0</v>
      </c>
      <c r="K88" s="62" t="str">
        <f t="shared" si="16"/>
        <v>1</v>
      </c>
      <c r="L88" s="62">
        <f t="shared" si="16"/>
        <v>2</v>
      </c>
      <c r="M88" s="62" t="str">
        <f t="shared" si="16"/>
        <v>2</v>
      </c>
      <c r="N88" s="62" t="str">
        <f t="shared" si="16"/>
        <v>2</v>
      </c>
      <c r="O88" s="62">
        <f t="shared" si="16"/>
        <v>2</v>
      </c>
      <c r="P88" s="81"/>
      <c r="Q88" s="73">
        <f t="shared" si="13"/>
        <v>6</v>
      </c>
      <c r="R88" s="63" t="str">
        <f ca="1">IF(A88="","",OFFSET('VEW-Systeme'!A81,0,0))</f>
        <v>'aabab012</v>
      </c>
      <c r="S88" s="103">
        <f ca="1" t="shared" si="15"/>
      </c>
      <c r="U88" s="2"/>
      <c r="AH88" s="1"/>
      <c r="AI88" s="1"/>
    </row>
    <row r="89" spans="1:35" ht="12.75" customHeight="1">
      <c r="A89" s="102">
        <f t="shared" si="14"/>
        <v>80</v>
      </c>
      <c r="C89" s="74">
        <f t="shared" si="16"/>
        <v>1</v>
      </c>
      <c r="D89" s="62" t="str">
        <f t="shared" si="16"/>
        <v>1</v>
      </c>
      <c r="E89" s="62" t="str">
        <f t="shared" si="16"/>
        <v>1</v>
      </c>
      <c r="F89" s="62">
        <f t="shared" si="16"/>
        <v>2</v>
      </c>
      <c r="G89" s="62" t="str">
        <f t="shared" si="16"/>
        <v>0</v>
      </c>
      <c r="H89" s="62">
        <f t="shared" si="16"/>
        <v>1</v>
      </c>
      <c r="I89" s="62" t="str">
        <f t="shared" si="16"/>
        <v>0</v>
      </c>
      <c r="J89" s="62" t="str">
        <f t="shared" si="16"/>
        <v>1</v>
      </c>
      <c r="K89" s="62" t="str">
        <f t="shared" si="16"/>
        <v>2</v>
      </c>
      <c r="L89" s="62">
        <f t="shared" si="16"/>
        <v>2</v>
      </c>
      <c r="M89" s="62" t="str">
        <f t="shared" si="16"/>
        <v>0</v>
      </c>
      <c r="N89" s="62" t="str">
        <f t="shared" si="16"/>
        <v>2</v>
      </c>
      <c r="O89" s="62">
        <f t="shared" si="16"/>
        <v>2</v>
      </c>
      <c r="P89" s="81"/>
      <c r="Q89" s="73">
        <f t="shared" si="13"/>
        <v>6</v>
      </c>
      <c r="R89" s="63" t="str">
        <f ca="1">IF(A89="","",OFFSET('VEW-Systeme'!A82,0,0))</f>
        <v>'aabab120</v>
      </c>
      <c r="S89" s="103">
        <f ca="1" t="shared" si="15"/>
      </c>
      <c r="U89" s="2"/>
      <c r="AH89" s="1"/>
      <c r="AI89" s="1"/>
    </row>
    <row r="90" spans="1:35" ht="12.75" customHeight="1">
      <c r="A90" s="102">
        <f t="shared" si="14"/>
        <v>81</v>
      </c>
      <c r="C90" s="74">
        <f aca="true" t="shared" si="17" ref="C90:O99">IF($A90="","",IF(C$6=1,C$8,IF(C$6=3,MID($R90,C$7+1,1),IF(MID($R90,C$7+1,1)="a",MID(SUBSTITUTE(102,C$8,""),1,1),MID(SUBSTITUTE(102,C$8,""),2,1)))))</f>
        <v>1</v>
      </c>
      <c r="D90" s="62" t="str">
        <f t="shared" si="17"/>
        <v>1</v>
      </c>
      <c r="E90" s="62" t="str">
        <f t="shared" si="17"/>
        <v>1</v>
      </c>
      <c r="F90" s="62">
        <f t="shared" si="17"/>
        <v>2</v>
      </c>
      <c r="G90" s="62" t="str">
        <f t="shared" si="17"/>
        <v>0</v>
      </c>
      <c r="H90" s="62">
        <f t="shared" si="17"/>
        <v>1</v>
      </c>
      <c r="I90" s="62" t="str">
        <f t="shared" si="17"/>
        <v>0</v>
      </c>
      <c r="J90" s="62" t="str">
        <f t="shared" si="17"/>
        <v>2</v>
      </c>
      <c r="K90" s="62" t="str">
        <f t="shared" si="17"/>
        <v>0</v>
      </c>
      <c r="L90" s="62">
        <f t="shared" si="17"/>
        <v>2</v>
      </c>
      <c r="M90" s="62" t="str">
        <f t="shared" si="17"/>
        <v>1</v>
      </c>
      <c r="N90" s="62" t="str">
        <f t="shared" si="17"/>
        <v>2</v>
      </c>
      <c r="O90" s="62">
        <f t="shared" si="17"/>
        <v>2</v>
      </c>
      <c r="P90" s="81"/>
      <c r="Q90" s="73">
        <f t="shared" si="13"/>
        <v>6</v>
      </c>
      <c r="R90" s="63" t="str">
        <f ca="1">IF(A90="","",OFFSET('VEW-Systeme'!A83,0,0))</f>
        <v>'aabab201</v>
      </c>
      <c r="S90" s="103">
        <f ca="1" t="shared" si="15"/>
      </c>
      <c r="U90" s="2"/>
      <c r="AH90" s="1"/>
      <c r="AI90" s="1"/>
    </row>
    <row r="91" spans="1:35" ht="12.75" customHeight="1">
      <c r="A91" s="102">
        <f t="shared" si="14"/>
        <v>82</v>
      </c>
      <c r="C91" s="74">
        <f t="shared" si="17"/>
        <v>1</v>
      </c>
      <c r="D91" s="62" t="str">
        <f t="shared" si="17"/>
        <v>1</v>
      </c>
      <c r="E91" s="62" t="str">
        <f t="shared" si="17"/>
        <v>1</v>
      </c>
      <c r="F91" s="62">
        <f t="shared" si="17"/>
        <v>2</v>
      </c>
      <c r="G91" s="62" t="str">
        <f t="shared" si="17"/>
        <v>0</v>
      </c>
      <c r="H91" s="62">
        <f t="shared" si="17"/>
        <v>1</v>
      </c>
      <c r="I91" s="62" t="str">
        <f t="shared" si="17"/>
        <v>0</v>
      </c>
      <c r="J91" s="62" t="str">
        <f t="shared" si="17"/>
        <v>0</v>
      </c>
      <c r="K91" s="62" t="str">
        <f t="shared" si="17"/>
        <v>2</v>
      </c>
      <c r="L91" s="62">
        <f t="shared" si="17"/>
        <v>2</v>
      </c>
      <c r="M91" s="62" t="str">
        <f t="shared" si="17"/>
        <v>1</v>
      </c>
      <c r="N91" s="62" t="str">
        <f t="shared" si="17"/>
        <v>1</v>
      </c>
      <c r="O91" s="62">
        <f t="shared" si="17"/>
        <v>2</v>
      </c>
      <c r="P91" s="81"/>
      <c r="Q91" s="73">
        <f t="shared" si="13"/>
        <v>5</v>
      </c>
      <c r="R91" s="63" t="str">
        <f ca="1">IF(A91="","",OFFSET('VEW-Systeme'!A84,0,0))</f>
        <v>'aabaa021</v>
      </c>
      <c r="S91" s="103">
        <f ca="1" t="shared" si="15"/>
      </c>
      <c r="U91" s="2"/>
      <c r="AH91" s="1"/>
      <c r="AI91" s="1"/>
    </row>
    <row r="92" spans="1:35" ht="12.75" customHeight="1">
      <c r="A92" s="102">
        <f t="shared" si="14"/>
        <v>83</v>
      </c>
      <c r="C92" s="74">
        <f t="shared" si="17"/>
        <v>1</v>
      </c>
      <c r="D92" s="62" t="str">
        <f t="shared" si="17"/>
        <v>1</v>
      </c>
      <c r="E92" s="62" t="str">
        <f t="shared" si="17"/>
        <v>1</v>
      </c>
      <c r="F92" s="62">
        <f t="shared" si="17"/>
        <v>2</v>
      </c>
      <c r="G92" s="62" t="str">
        <f t="shared" si="17"/>
        <v>0</v>
      </c>
      <c r="H92" s="62">
        <f t="shared" si="17"/>
        <v>1</v>
      </c>
      <c r="I92" s="62" t="str">
        <f t="shared" si="17"/>
        <v>0</v>
      </c>
      <c r="J92" s="62" t="str">
        <f t="shared" si="17"/>
        <v>1</v>
      </c>
      <c r="K92" s="62" t="str">
        <f t="shared" si="17"/>
        <v>0</v>
      </c>
      <c r="L92" s="62">
        <f t="shared" si="17"/>
        <v>2</v>
      </c>
      <c r="M92" s="62" t="str">
        <f t="shared" si="17"/>
        <v>2</v>
      </c>
      <c r="N92" s="62" t="str">
        <f t="shared" si="17"/>
        <v>1</v>
      </c>
      <c r="O92" s="62">
        <f t="shared" si="17"/>
        <v>2</v>
      </c>
      <c r="P92" s="81"/>
      <c r="Q92" s="73">
        <f t="shared" si="13"/>
        <v>5</v>
      </c>
      <c r="R92" s="63" t="str">
        <f ca="1">IF(A92="","",OFFSET('VEW-Systeme'!A85,0,0))</f>
        <v>'aabaa102</v>
      </c>
      <c r="S92" s="103">
        <f ca="1" t="shared" si="15"/>
      </c>
      <c r="U92" s="2"/>
      <c r="AH92" s="1"/>
      <c r="AI92" s="1"/>
    </row>
    <row r="93" spans="1:35" ht="12.75" customHeight="1">
      <c r="A93" s="102">
        <f t="shared" si="14"/>
        <v>84</v>
      </c>
      <c r="C93" s="74">
        <f t="shared" si="17"/>
        <v>1</v>
      </c>
      <c r="D93" s="62" t="str">
        <f t="shared" si="17"/>
        <v>1</v>
      </c>
      <c r="E93" s="62" t="str">
        <f t="shared" si="17"/>
        <v>1</v>
      </c>
      <c r="F93" s="62">
        <f t="shared" si="17"/>
        <v>2</v>
      </c>
      <c r="G93" s="62" t="str">
        <f t="shared" si="17"/>
        <v>0</v>
      </c>
      <c r="H93" s="62">
        <f t="shared" si="17"/>
        <v>1</v>
      </c>
      <c r="I93" s="62" t="str">
        <f t="shared" si="17"/>
        <v>0</v>
      </c>
      <c r="J93" s="62" t="str">
        <f t="shared" si="17"/>
        <v>2</v>
      </c>
      <c r="K93" s="62" t="str">
        <f t="shared" si="17"/>
        <v>1</v>
      </c>
      <c r="L93" s="62">
        <f t="shared" si="17"/>
        <v>2</v>
      </c>
      <c r="M93" s="62" t="str">
        <f t="shared" si="17"/>
        <v>0</v>
      </c>
      <c r="N93" s="62" t="str">
        <f t="shared" si="17"/>
        <v>1</v>
      </c>
      <c r="O93" s="62">
        <f t="shared" si="17"/>
        <v>2</v>
      </c>
      <c r="P93" s="81"/>
      <c r="Q93" s="73">
        <f t="shared" si="13"/>
        <v>5</v>
      </c>
      <c r="R93" s="63" t="str">
        <f ca="1">IF(A93="","",OFFSET('VEW-Systeme'!A86,0,0))</f>
        <v>'aabaa210</v>
      </c>
      <c r="S93" s="103">
        <f ca="1" t="shared" si="15"/>
      </c>
      <c r="U93" s="2"/>
      <c r="AH93" s="1"/>
      <c r="AI93" s="1"/>
    </row>
    <row r="94" spans="1:35" ht="12.75" customHeight="1">
      <c r="A94" s="102">
        <f t="shared" si="14"/>
        <v>85</v>
      </c>
      <c r="C94" s="74">
        <f t="shared" si="17"/>
        <v>1</v>
      </c>
      <c r="D94" s="62" t="str">
        <f t="shared" si="17"/>
        <v>1</v>
      </c>
      <c r="E94" s="62" t="str">
        <f t="shared" si="17"/>
        <v>1</v>
      </c>
      <c r="F94" s="62">
        <f t="shared" si="17"/>
        <v>2</v>
      </c>
      <c r="G94" s="62" t="str">
        <f t="shared" si="17"/>
        <v>1</v>
      </c>
      <c r="H94" s="62">
        <f t="shared" si="17"/>
        <v>1</v>
      </c>
      <c r="I94" s="62" t="str">
        <f t="shared" si="17"/>
        <v>2</v>
      </c>
      <c r="J94" s="62" t="str">
        <f t="shared" si="17"/>
        <v>0</v>
      </c>
      <c r="K94" s="62" t="str">
        <f t="shared" si="17"/>
        <v>2</v>
      </c>
      <c r="L94" s="62">
        <f t="shared" si="17"/>
        <v>2</v>
      </c>
      <c r="M94" s="62" t="str">
        <f t="shared" si="17"/>
        <v>1</v>
      </c>
      <c r="N94" s="62" t="str">
        <f t="shared" si="17"/>
        <v>2</v>
      </c>
      <c r="O94" s="62">
        <f t="shared" si="17"/>
        <v>2</v>
      </c>
      <c r="P94" s="81"/>
      <c r="Q94" s="73">
        <f t="shared" si="13"/>
        <v>6</v>
      </c>
      <c r="R94" s="63" t="str">
        <f ca="1">IF(A94="","",OFFSET('VEW-Systeme'!A87,0,0))</f>
        <v>'aaabb021</v>
      </c>
      <c r="S94" s="103">
        <f ca="1" t="shared" si="15"/>
      </c>
      <c r="U94" s="2"/>
      <c r="AH94" s="1"/>
      <c r="AI94" s="1"/>
    </row>
    <row r="95" spans="1:35" ht="12.75" customHeight="1">
      <c r="A95" s="102">
        <f t="shared" si="14"/>
        <v>86</v>
      </c>
      <c r="C95" s="74">
        <f t="shared" si="17"/>
        <v>1</v>
      </c>
      <c r="D95" s="62" t="str">
        <f t="shared" si="17"/>
        <v>1</v>
      </c>
      <c r="E95" s="62" t="str">
        <f t="shared" si="17"/>
        <v>1</v>
      </c>
      <c r="F95" s="62">
        <f t="shared" si="17"/>
        <v>2</v>
      </c>
      <c r="G95" s="62" t="str">
        <f t="shared" si="17"/>
        <v>1</v>
      </c>
      <c r="H95" s="62">
        <f t="shared" si="17"/>
        <v>1</v>
      </c>
      <c r="I95" s="62" t="str">
        <f t="shared" si="17"/>
        <v>2</v>
      </c>
      <c r="J95" s="62" t="str">
        <f t="shared" si="17"/>
        <v>1</v>
      </c>
      <c r="K95" s="62" t="str">
        <f t="shared" si="17"/>
        <v>0</v>
      </c>
      <c r="L95" s="62">
        <f t="shared" si="17"/>
        <v>2</v>
      </c>
      <c r="M95" s="62" t="str">
        <f t="shared" si="17"/>
        <v>2</v>
      </c>
      <c r="N95" s="62" t="str">
        <f t="shared" si="17"/>
        <v>2</v>
      </c>
      <c r="O95" s="62">
        <f t="shared" si="17"/>
        <v>2</v>
      </c>
      <c r="P95" s="81"/>
      <c r="Q95" s="73">
        <f t="shared" si="13"/>
        <v>6</v>
      </c>
      <c r="R95" s="63" t="str">
        <f ca="1">IF(A95="","",OFFSET('VEW-Systeme'!A88,0,0))</f>
        <v>'aaabb102</v>
      </c>
      <c r="S95" s="103">
        <f ca="1" t="shared" si="15"/>
      </c>
      <c r="U95" s="2"/>
      <c r="AH95" s="1"/>
      <c r="AI95" s="1"/>
    </row>
    <row r="96" spans="1:35" ht="12.75" customHeight="1">
      <c r="A96" s="102">
        <f t="shared" si="14"/>
        <v>87</v>
      </c>
      <c r="C96" s="74">
        <f t="shared" si="17"/>
        <v>1</v>
      </c>
      <c r="D96" s="62" t="str">
        <f t="shared" si="17"/>
        <v>1</v>
      </c>
      <c r="E96" s="62" t="str">
        <f t="shared" si="17"/>
        <v>1</v>
      </c>
      <c r="F96" s="62">
        <f t="shared" si="17"/>
        <v>2</v>
      </c>
      <c r="G96" s="62" t="str">
        <f t="shared" si="17"/>
        <v>1</v>
      </c>
      <c r="H96" s="62">
        <f t="shared" si="17"/>
        <v>1</v>
      </c>
      <c r="I96" s="62" t="str">
        <f t="shared" si="17"/>
        <v>2</v>
      </c>
      <c r="J96" s="62" t="str">
        <f t="shared" si="17"/>
        <v>2</v>
      </c>
      <c r="K96" s="62" t="str">
        <f t="shared" si="17"/>
        <v>1</v>
      </c>
      <c r="L96" s="62">
        <f t="shared" si="17"/>
        <v>2</v>
      </c>
      <c r="M96" s="62" t="str">
        <f t="shared" si="17"/>
        <v>0</v>
      </c>
      <c r="N96" s="62" t="str">
        <f t="shared" si="17"/>
        <v>2</v>
      </c>
      <c r="O96" s="62">
        <f t="shared" si="17"/>
        <v>2</v>
      </c>
      <c r="P96" s="81"/>
      <c r="Q96" s="73">
        <f t="shared" si="13"/>
        <v>6</v>
      </c>
      <c r="R96" s="63" t="str">
        <f ca="1">IF(A96="","",OFFSET('VEW-Systeme'!A89,0,0))</f>
        <v>'aaabb210</v>
      </c>
      <c r="S96" s="103">
        <f ca="1" t="shared" si="15"/>
      </c>
      <c r="U96" s="2"/>
      <c r="AH96" s="1"/>
      <c r="AI96" s="1"/>
    </row>
    <row r="97" spans="1:35" ht="12.75" customHeight="1">
      <c r="A97" s="102">
        <f t="shared" si="14"/>
        <v>88</v>
      </c>
      <c r="C97" s="74">
        <f t="shared" si="17"/>
        <v>1</v>
      </c>
      <c r="D97" s="62" t="str">
        <f t="shared" si="17"/>
        <v>1</v>
      </c>
      <c r="E97" s="62" t="str">
        <f t="shared" si="17"/>
        <v>1</v>
      </c>
      <c r="F97" s="62">
        <f t="shared" si="17"/>
        <v>2</v>
      </c>
      <c r="G97" s="62" t="str">
        <f t="shared" si="17"/>
        <v>1</v>
      </c>
      <c r="H97" s="62">
        <f t="shared" si="17"/>
        <v>1</v>
      </c>
      <c r="I97" s="62" t="str">
        <f t="shared" si="17"/>
        <v>2</v>
      </c>
      <c r="J97" s="62" t="str">
        <f t="shared" si="17"/>
        <v>0</v>
      </c>
      <c r="K97" s="62" t="str">
        <f t="shared" si="17"/>
        <v>1</v>
      </c>
      <c r="L97" s="62">
        <f t="shared" si="17"/>
        <v>2</v>
      </c>
      <c r="M97" s="62" t="str">
        <f t="shared" si="17"/>
        <v>2</v>
      </c>
      <c r="N97" s="62" t="str">
        <f t="shared" si="17"/>
        <v>1</v>
      </c>
      <c r="O97" s="62">
        <f t="shared" si="17"/>
        <v>2</v>
      </c>
      <c r="P97" s="81"/>
      <c r="Q97" s="73">
        <f t="shared" si="13"/>
        <v>5</v>
      </c>
      <c r="R97" s="63" t="str">
        <f ca="1">IF(A97="","",OFFSET('VEW-Systeme'!A90,0,0))</f>
        <v>'aaaba012</v>
      </c>
      <c r="S97" s="103">
        <f ca="1" t="shared" si="15"/>
      </c>
      <c r="U97" s="2"/>
      <c r="AH97" s="1"/>
      <c r="AI97" s="1"/>
    </row>
    <row r="98" spans="1:35" ht="12.75" customHeight="1">
      <c r="A98" s="102">
        <f t="shared" si="14"/>
        <v>89</v>
      </c>
      <c r="C98" s="74">
        <f t="shared" si="17"/>
        <v>1</v>
      </c>
      <c r="D98" s="62" t="str">
        <f t="shared" si="17"/>
        <v>1</v>
      </c>
      <c r="E98" s="62" t="str">
        <f t="shared" si="17"/>
        <v>1</v>
      </c>
      <c r="F98" s="62">
        <f t="shared" si="17"/>
        <v>2</v>
      </c>
      <c r="G98" s="62" t="str">
        <f t="shared" si="17"/>
        <v>1</v>
      </c>
      <c r="H98" s="62">
        <f t="shared" si="17"/>
        <v>1</v>
      </c>
      <c r="I98" s="62" t="str">
        <f t="shared" si="17"/>
        <v>2</v>
      </c>
      <c r="J98" s="62" t="str">
        <f t="shared" si="17"/>
        <v>1</v>
      </c>
      <c r="K98" s="62" t="str">
        <f t="shared" si="17"/>
        <v>2</v>
      </c>
      <c r="L98" s="62">
        <f t="shared" si="17"/>
        <v>2</v>
      </c>
      <c r="M98" s="62" t="str">
        <f t="shared" si="17"/>
        <v>0</v>
      </c>
      <c r="N98" s="62" t="str">
        <f t="shared" si="17"/>
        <v>1</v>
      </c>
      <c r="O98" s="62">
        <f t="shared" si="17"/>
        <v>2</v>
      </c>
      <c r="P98" s="81"/>
      <c r="Q98" s="73">
        <f t="shared" si="13"/>
        <v>5</v>
      </c>
      <c r="R98" s="63" t="str">
        <f ca="1">IF(A98="","",OFFSET('VEW-Systeme'!A91,0,0))</f>
        <v>'aaaba120</v>
      </c>
      <c r="S98" s="103">
        <f ca="1" t="shared" si="15"/>
      </c>
      <c r="U98" s="2"/>
      <c r="AH98" s="1"/>
      <c r="AI98" s="1"/>
    </row>
    <row r="99" spans="1:35" ht="12.75" customHeight="1">
      <c r="A99" s="102">
        <f t="shared" si="14"/>
        <v>90</v>
      </c>
      <c r="C99" s="74">
        <f t="shared" si="17"/>
        <v>1</v>
      </c>
      <c r="D99" s="62" t="str">
        <f t="shared" si="17"/>
        <v>1</v>
      </c>
      <c r="E99" s="62" t="str">
        <f t="shared" si="17"/>
        <v>1</v>
      </c>
      <c r="F99" s="62">
        <f t="shared" si="17"/>
        <v>2</v>
      </c>
      <c r="G99" s="62" t="str">
        <f t="shared" si="17"/>
        <v>1</v>
      </c>
      <c r="H99" s="62">
        <f t="shared" si="17"/>
        <v>1</v>
      </c>
      <c r="I99" s="62" t="str">
        <f t="shared" si="17"/>
        <v>2</v>
      </c>
      <c r="J99" s="62" t="str">
        <f t="shared" si="17"/>
        <v>2</v>
      </c>
      <c r="K99" s="62" t="str">
        <f t="shared" si="17"/>
        <v>0</v>
      </c>
      <c r="L99" s="62">
        <f t="shared" si="17"/>
        <v>2</v>
      </c>
      <c r="M99" s="62" t="str">
        <f t="shared" si="17"/>
        <v>1</v>
      </c>
      <c r="N99" s="62" t="str">
        <f t="shared" si="17"/>
        <v>1</v>
      </c>
      <c r="O99" s="62">
        <f t="shared" si="17"/>
        <v>2</v>
      </c>
      <c r="P99" s="81"/>
      <c r="Q99" s="73">
        <f t="shared" si="13"/>
        <v>5</v>
      </c>
      <c r="R99" s="63" t="str">
        <f ca="1">IF(A99="","",OFFSET('VEW-Systeme'!A92,0,0))</f>
        <v>'aaaba201</v>
      </c>
      <c r="S99" s="103">
        <f ca="1" t="shared" si="15"/>
      </c>
      <c r="U99" s="2"/>
      <c r="AH99" s="1"/>
      <c r="AI99" s="1"/>
    </row>
    <row r="100" spans="1:35" ht="12.75" customHeight="1">
      <c r="A100" s="102">
        <f t="shared" si="14"/>
        <v>91</v>
      </c>
      <c r="C100" s="74">
        <f aca="true" t="shared" si="18" ref="C100:O109">IF($A100="","",IF(C$6=1,C$8,IF(C$6=3,MID($R100,C$7+1,1),IF(MID($R100,C$7+1,1)="a",MID(SUBSTITUTE(102,C$8,""),1,1),MID(SUBSTITUTE(102,C$8,""),2,1)))))</f>
        <v>1</v>
      </c>
      <c r="D100" s="62" t="str">
        <f t="shared" si="18"/>
        <v>1</v>
      </c>
      <c r="E100" s="62" t="str">
        <f t="shared" si="18"/>
        <v>1</v>
      </c>
      <c r="F100" s="62">
        <f t="shared" si="18"/>
        <v>2</v>
      </c>
      <c r="G100" s="62" t="str">
        <f t="shared" si="18"/>
        <v>1</v>
      </c>
      <c r="H100" s="62">
        <f t="shared" si="18"/>
        <v>1</v>
      </c>
      <c r="I100" s="62" t="str">
        <f t="shared" si="18"/>
        <v>0</v>
      </c>
      <c r="J100" s="62" t="str">
        <f t="shared" si="18"/>
        <v>0</v>
      </c>
      <c r="K100" s="62" t="str">
        <f t="shared" si="18"/>
        <v>0</v>
      </c>
      <c r="L100" s="62">
        <f t="shared" si="18"/>
        <v>2</v>
      </c>
      <c r="M100" s="62" t="str">
        <f t="shared" si="18"/>
        <v>0</v>
      </c>
      <c r="N100" s="62" t="str">
        <f t="shared" si="18"/>
        <v>2</v>
      </c>
      <c r="O100" s="62">
        <f t="shared" si="18"/>
        <v>2</v>
      </c>
      <c r="P100" s="81"/>
      <c r="Q100" s="73">
        <f t="shared" si="13"/>
        <v>8</v>
      </c>
      <c r="R100" s="63" t="str">
        <f ca="1">IF(A100="","",OFFSET('VEW-Systeme'!A93,0,0))</f>
        <v>'aaaab000</v>
      </c>
      <c r="S100" s="103">
        <f ca="1" t="shared" si="15"/>
      </c>
      <c r="U100" s="2"/>
      <c r="AH100" s="1"/>
      <c r="AI100" s="1"/>
    </row>
    <row r="101" spans="1:35" ht="12.75" customHeight="1">
      <c r="A101" s="102">
        <f t="shared" si="14"/>
        <v>92</v>
      </c>
      <c r="C101" s="74">
        <f t="shared" si="18"/>
        <v>1</v>
      </c>
      <c r="D101" s="62" t="str">
        <f t="shared" si="18"/>
        <v>1</v>
      </c>
      <c r="E101" s="62" t="str">
        <f t="shared" si="18"/>
        <v>1</v>
      </c>
      <c r="F101" s="62">
        <f t="shared" si="18"/>
        <v>2</v>
      </c>
      <c r="G101" s="62" t="str">
        <f t="shared" si="18"/>
        <v>1</v>
      </c>
      <c r="H101" s="62">
        <f t="shared" si="18"/>
        <v>1</v>
      </c>
      <c r="I101" s="62" t="str">
        <f t="shared" si="18"/>
        <v>0</v>
      </c>
      <c r="J101" s="62" t="str">
        <f t="shared" si="18"/>
        <v>1</v>
      </c>
      <c r="K101" s="62" t="str">
        <f t="shared" si="18"/>
        <v>1</v>
      </c>
      <c r="L101" s="62">
        <f t="shared" si="18"/>
        <v>2</v>
      </c>
      <c r="M101" s="62" t="str">
        <f t="shared" si="18"/>
        <v>1</v>
      </c>
      <c r="N101" s="62" t="str">
        <f t="shared" si="18"/>
        <v>2</v>
      </c>
      <c r="O101" s="62">
        <f t="shared" si="18"/>
        <v>2</v>
      </c>
      <c r="P101" s="81"/>
      <c r="Q101" s="73">
        <f t="shared" si="13"/>
        <v>5</v>
      </c>
      <c r="R101" s="63" t="str">
        <f ca="1">IF(A101="","",OFFSET('VEW-Systeme'!A94,0,0))</f>
        <v>'aaaab111</v>
      </c>
      <c r="S101" s="103">
        <f ca="1" t="shared" si="15"/>
      </c>
      <c r="U101" s="2"/>
      <c r="AH101" s="1"/>
      <c r="AI101" s="1"/>
    </row>
    <row r="102" spans="1:35" ht="12.75" customHeight="1">
      <c r="A102" s="102">
        <f t="shared" si="14"/>
        <v>93</v>
      </c>
      <c r="C102" s="74">
        <f t="shared" si="18"/>
        <v>1</v>
      </c>
      <c r="D102" s="62" t="str">
        <f t="shared" si="18"/>
        <v>1</v>
      </c>
      <c r="E102" s="62" t="str">
        <f t="shared" si="18"/>
        <v>1</v>
      </c>
      <c r="F102" s="62">
        <f t="shared" si="18"/>
        <v>2</v>
      </c>
      <c r="G102" s="62" t="str">
        <f t="shared" si="18"/>
        <v>1</v>
      </c>
      <c r="H102" s="62">
        <f t="shared" si="18"/>
        <v>1</v>
      </c>
      <c r="I102" s="62" t="str">
        <f t="shared" si="18"/>
        <v>0</v>
      </c>
      <c r="J102" s="62" t="str">
        <f t="shared" si="18"/>
        <v>2</v>
      </c>
      <c r="K102" s="62" t="str">
        <f t="shared" si="18"/>
        <v>2</v>
      </c>
      <c r="L102" s="62">
        <f t="shared" si="18"/>
        <v>2</v>
      </c>
      <c r="M102" s="62" t="str">
        <f t="shared" si="18"/>
        <v>2</v>
      </c>
      <c r="N102" s="62" t="str">
        <f t="shared" si="18"/>
        <v>2</v>
      </c>
      <c r="O102" s="62">
        <f t="shared" si="18"/>
        <v>2</v>
      </c>
      <c r="P102" s="81"/>
      <c r="Q102" s="73">
        <f t="shared" si="13"/>
        <v>8</v>
      </c>
      <c r="R102" s="63" t="str">
        <f ca="1">IF(A102="","",OFFSET('VEW-Systeme'!A95,0,0))</f>
        <v>'aaaab222</v>
      </c>
      <c r="S102" s="103">
        <f ca="1" t="shared" si="15"/>
      </c>
      <c r="U102" s="2"/>
      <c r="AH102" s="1"/>
      <c r="AI102" s="1"/>
    </row>
    <row r="103" spans="1:35" ht="12.75" customHeight="1">
      <c r="A103" s="102">
        <f t="shared" si="14"/>
        <v>94</v>
      </c>
      <c r="C103" s="74">
        <f t="shared" si="18"/>
        <v>1</v>
      </c>
      <c r="D103" s="62" t="str">
        <f t="shared" si="18"/>
        <v>1</v>
      </c>
      <c r="E103" s="62" t="str">
        <f t="shared" si="18"/>
        <v>1</v>
      </c>
      <c r="F103" s="62">
        <f t="shared" si="18"/>
        <v>2</v>
      </c>
      <c r="G103" s="62" t="str">
        <f t="shared" si="18"/>
        <v>1</v>
      </c>
      <c r="H103" s="62">
        <f t="shared" si="18"/>
        <v>1</v>
      </c>
      <c r="I103" s="62" t="str">
        <f t="shared" si="18"/>
        <v>0</v>
      </c>
      <c r="J103" s="62" t="str">
        <f t="shared" si="18"/>
        <v>0</v>
      </c>
      <c r="K103" s="62" t="str">
        <f t="shared" si="18"/>
        <v>0</v>
      </c>
      <c r="L103" s="62">
        <f t="shared" si="18"/>
        <v>2</v>
      </c>
      <c r="M103" s="62" t="str">
        <f t="shared" si="18"/>
        <v>0</v>
      </c>
      <c r="N103" s="62" t="str">
        <f t="shared" si="18"/>
        <v>1</v>
      </c>
      <c r="O103" s="62">
        <f t="shared" si="18"/>
        <v>2</v>
      </c>
      <c r="P103" s="81"/>
      <c r="Q103" s="73">
        <f t="shared" si="13"/>
        <v>7</v>
      </c>
      <c r="R103" s="63" t="str">
        <f ca="1">IF(A103="","",OFFSET('VEW-Systeme'!A96,0,0))</f>
        <v>'aaaaa000</v>
      </c>
      <c r="S103" s="103">
        <f ca="1" t="shared" si="15"/>
      </c>
      <c r="U103" s="2"/>
      <c r="AH103" s="1"/>
      <c r="AI103" s="1"/>
    </row>
    <row r="104" spans="1:35" ht="12.75" customHeight="1">
      <c r="A104" s="102">
        <f t="shared" si="14"/>
        <v>95</v>
      </c>
      <c r="C104" s="74">
        <f t="shared" si="18"/>
        <v>1</v>
      </c>
      <c r="D104" s="62" t="str">
        <f t="shared" si="18"/>
        <v>1</v>
      </c>
      <c r="E104" s="62" t="str">
        <f t="shared" si="18"/>
        <v>1</v>
      </c>
      <c r="F104" s="62">
        <f t="shared" si="18"/>
        <v>2</v>
      </c>
      <c r="G104" s="62" t="str">
        <f t="shared" si="18"/>
        <v>1</v>
      </c>
      <c r="H104" s="62">
        <f t="shared" si="18"/>
        <v>1</v>
      </c>
      <c r="I104" s="62" t="str">
        <f t="shared" si="18"/>
        <v>0</v>
      </c>
      <c r="J104" s="62" t="str">
        <f t="shared" si="18"/>
        <v>1</v>
      </c>
      <c r="K104" s="62" t="str">
        <f t="shared" si="18"/>
        <v>1</v>
      </c>
      <c r="L104" s="62">
        <f t="shared" si="18"/>
        <v>2</v>
      </c>
      <c r="M104" s="62" t="str">
        <f t="shared" si="18"/>
        <v>1</v>
      </c>
      <c r="N104" s="62" t="str">
        <f t="shared" si="18"/>
        <v>1</v>
      </c>
      <c r="O104" s="62">
        <f t="shared" si="18"/>
        <v>2</v>
      </c>
      <c r="P104" s="81"/>
      <c r="Q104" s="73">
        <f t="shared" si="13"/>
        <v>4</v>
      </c>
      <c r="R104" s="63" t="str">
        <f ca="1">IF(A104="","",OFFSET('VEW-Systeme'!A97,0,0))</f>
        <v>'aaaaa111</v>
      </c>
      <c r="S104" s="103">
        <f ca="1" t="shared" si="15"/>
        <v>3</v>
      </c>
      <c r="U104" s="2"/>
      <c r="AH104" s="1"/>
      <c r="AI104" s="1"/>
    </row>
    <row r="105" spans="1:35" ht="12.75" customHeight="1">
      <c r="A105" s="102">
        <f t="shared" si="14"/>
        <v>96</v>
      </c>
      <c r="C105" s="74">
        <f t="shared" si="18"/>
        <v>1</v>
      </c>
      <c r="D105" s="62" t="str">
        <f t="shared" si="18"/>
        <v>1</v>
      </c>
      <c r="E105" s="62" t="str">
        <f t="shared" si="18"/>
        <v>1</v>
      </c>
      <c r="F105" s="62">
        <f t="shared" si="18"/>
        <v>2</v>
      </c>
      <c r="G105" s="62" t="str">
        <f t="shared" si="18"/>
        <v>1</v>
      </c>
      <c r="H105" s="62">
        <f t="shared" si="18"/>
        <v>1</v>
      </c>
      <c r="I105" s="62" t="str">
        <f t="shared" si="18"/>
        <v>0</v>
      </c>
      <c r="J105" s="62" t="str">
        <f t="shared" si="18"/>
        <v>2</v>
      </c>
      <c r="K105" s="62" t="str">
        <f t="shared" si="18"/>
        <v>2</v>
      </c>
      <c r="L105" s="62">
        <f t="shared" si="18"/>
        <v>2</v>
      </c>
      <c r="M105" s="62" t="str">
        <f t="shared" si="18"/>
        <v>2</v>
      </c>
      <c r="N105" s="62" t="str">
        <f t="shared" si="18"/>
        <v>1</v>
      </c>
      <c r="O105" s="62">
        <f t="shared" si="18"/>
        <v>2</v>
      </c>
      <c r="P105" s="81"/>
      <c r="Q105" s="73">
        <f t="shared" si="13"/>
        <v>7</v>
      </c>
      <c r="R105" s="63" t="str">
        <f ca="1">IF(A105="","",OFFSET('VEW-Systeme'!A98,0,0))</f>
        <v>'aaaaa222</v>
      </c>
      <c r="S105" s="103">
        <f ca="1" t="shared" si="15"/>
      </c>
      <c r="U105" s="2"/>
      <c r="AH105" s="1"/>
      <c r="AI105" s="1"/>
    </row>
    <row r="106" spans="1:35" ht="12.75" customHeight="1">
      <c r="A106" s="102">
        <f t="shared" si="14"/>
      </c>
      <c r="C106" s="74">
        <f t="shared" si="18"/>
      </c>
      <c r="D106" s="62">
        <f t="shared" si="18"/>
      </c>
      <c r="E106" s="62">
        <f t="shared" si="18"/>
      </c>
      <c r="F106" s="62">
        <f t="shared" si="18"/>
      </c>
      <c r="G106" s="62">
        <f t="shared" si="18"/>
      </c>
      <c r="H106" s="62">
        <f t="shared" si="18"/>
      </c>
      <c r="I106" s="62">
        <f t="shared" si="18"/>
      </c>
      <c r="J106" s="62">
        <f t="shared" si="18"/>
      </c>
      <c r="K106" s="62">
        <f t="shared" si="18"/>
      </c>
      <c r="L106" s="62">
        <f t="shared" si="18"/>
      </c>
      <c r="M106" s="62">
        <f t="shared" si="18"/>
      </c>
      <c r="N106" s="62">
        <f t="shared" si="18"/>
      </c>
      <c r="O106" s="62">
        <f t="shared" si="18"/>
      </c>
      <c r="P106" s="81"/>
      <c r="Q106" s="73">
        <f aca="true" t="shared" si="19" ref="Q106:Q137">IF(C106="","",S$8+1-((MID(C$9,1,1)=MID(C106,1,1))+(MID(D$9,1,1)=MID(D106,1,1))+(MID(E$9,1,1)=MID(E106,1,1))+(MID(F$9,1,1)=MID(F106,1,1))+(MID(G$9,1,1)=MID(G106,1,1))+(MID(H$9,1,1)=MID(H106,1,1))+(MID(I$9,1,1)=MID(I106,1,1))+(MID(J$9,1,1)=MID(J106,1,1))+(MID(K$9,1,1)=MID(K106,1,1))+(MID(L$9,1,1)=MID(L106,1,1))+(MID(M$9,1,1)=MID(M106,1,1))+(MID(N$9,1,1)=MID(N106,1,1))+(MID(O$9,1,1)=MID(O106,1,1))))</f>
      </c>
      <c r="R106" s="63">
        <f ca="1">IF(A106="","",OFFSET('VEW-Systeme'!A99,0,0))</f>
      </c>
      <c r="S106" s="103">
        <f ca="1" t="shared" si="15"/>
      </c>
      <c r="U106" s="2"/>
      <c r="AH106" s="1"/>
      <c r="AI106" s="1"/>
    </row>
    <row r="107" spans="1:35" ht="12.75" customHeight="1">
      <c r="A107" s="102">
        <f t="shared" si="14"/>
      </c>
      <c r="C107" s="74">
        <f t="shared" si="18"/>
      </c>
      <c r="D107" s="62">
        <f t="shared" si="18"/>
      </c>
      <c r="E107" s="62">
        <f t="shared" si="18"/>
      </c>
      <c r="F107" s="62">
        <f t="shared" si="18"/>
      </c>
      <c r="G107" s="62">
        <f t="shared" si="18"/>
      </c>
      <c r="H107" s="62">
        <f t="shared" si="18"/>
      </c>
      <c r="I107" s="62">
        <f t="shared" si="18"/>
      </c>
      <c r="J107" s="62">
        <f t="shared" si="18"/>
      </c>
      <c r="K107" s="62">
        <f t="shared" si="18"/>
      </c>
      <c r="L107" s="62">
        <f t="shared" si="18"/>
      </c>
      <c r="M107" s="62">
        <f t="shared" si="18"/>
      </c>
      <c r="N107" s="62">
        <f t="shared" si="18"/>
      </c>
      <c r="O107" s="62">
        <f t="shared" si="18"/>
      </c>
      <c r="P107" s="81"/>
      <c r="Q107" s="73">
        <f t="shared" si="19"/>
      </c>
      <c r="R107" s="63">
        <f ca="1">IF(A107="","",OFFSET('VEW-Systeme'!A100,0,0))</f>
      </c>
      <c r="S107" s="103">
        <f ca="1" t="shared" si="15"/>
      </c>
      <c r="U107" s="2"/>
      <c r="AH107" s="1"/>
      <c r="AI107" s="1"/>
    </row>
    <row r="108" spans="1:35" ht="12.75" customHeight="1">
      <c r="A108" s="102">
        <f t="shared" si="14"/>
      </c>
      <c r="C108" s="74">
        <f t="shared" si="18"/>
      </c>
      <c r="D108" s="62">
        <f t="shared" si="18"/>
      </c>
      <c r="E108" s="62">
        <f t="shared" si="18"/>
      </c>
      <c r="F108" s="62">
        <f t="shared" si="18"/>
      </c>
      <c r="G108" s="62">
        <f t="shared" si="18"/>
      </c>
      <c r="H108" s="62">
        <f t="shared" si="18"/>
      </c>
      <c r="I108" s="62">
        <f t="shared" si="18"/>
      </c>
      <c r="J108" s="62">
        <f t="shared" si="18"/>
      </c>
      <c r="K108" s="62">
        <f t="shared" si="18"/>
      </c>
      <c r="L108" s="62">
        <f t="shared" si="18"/>
      </c>
      <c r="M108" s="62">
        <f t="shared" si="18"/>
      </c>
      <c r="N108" s="62">
        <f t="shared" si="18"/>
      </c>
      <c r="O108" s="62">
        <f t="shared" si="18"/>
      </c>
      <c r="P108" s="81"/>
      <c r="Q108" s="73">
        <f t="shared" si="19"/>
      </c>
      <c r="R108" s="63">
        <f ca="1">IF(A108="","",OFFSET('VEW-Systeme'!A101,0,0))</f>
      </c>
      <c r="S108" s="103">
        <f ca="1" t="shared" si="15"/>
      </c>
      <c r="U108" s="2"/>
      <c r="AH108" s="1"/>
      <c r="AI108" s="1"/>
    </row>
    <row r="109" spans="1:35" ht="12.75" customHeight="1">
      <c r="A109" s="102">
        <f t="shared" si="14"/>
      </c>
      <c r="C109" s="74">
        <f t="shared" si="18"/>
      </c>
      <c r="D109" s="62">
        <f t="shared" si="18"/>
      </c>
      <c r="E109" s="62">
        <f t="shared" si="18"/>
      </c>
      <c r="F109" s="62">
        <f t="shared" si="18"/>
      </c>
      <c r="G109" s="62">
        <f t="shared" si="18"/>
      </c>
      <c r="H109" s="62">
        <f t="shared" si="18"/>
      </c>
      <c r="I109" s="62">
        <f t="shared" si="18"/>
      </c>
      <c r="J109" s="62">
        <f t="shared" si="18"/>
      </c>
      <c r="K109" s="62">
        <f t="shared" si="18"/>
      </c>
      <c r="L109" s="62">
        <f t="shared" si="18"/>
      </c>
      <c r="M109" s="62">
        <f t="shared" si="18"/>
      </c>
      <c r="N109" s="62">
        <f t="shared" si="18"/>
      </c>
      <c r="O109" s="62">
        <f t="shared" si="18"/>
      </c>
      <c r="P109" s="81"/>
      <c r="Q109" s="73">
        <f t="shared" si="19"/>
      </c>
      <c r="R109" s="63">
        <f ca="1">IF(A109="","",OFFSET('VEW-Systeme'!A102,0,0))</f>
      </c>
      <c r="S109" s="103">
        <f ca="1" t="shared" si="15"/>
      </c>
      <c r="U109" s="2"/>
      <c r="AH109" s="1"/>
      <c r="AI109" s="1"/>
    </row>
    <row r="110" spans="1:35" ht="12.75" customHeight="1">
      <c r="A110" s="102">
        <f t="shared" si="14"/>
      </c>
      <c r="C110" s="74">
        <f aca="true" t="shared" si="20" ref="C110:O119">IF($A110="","",IF(C$6=1,C$8,IF(C$6=3,MID($R110,C$7+1,1),IF(MID($R110,C$7+1,1)="a",MID(SUBSTITUTE(102,C$8,""),1,1),MID(SUBSTITUTE(102,C$8,""),2,1)))))</f>
      </c>
      <c r="D110" s="62">
        <f t="shared" si="20"/>
      </c>
      <c r="E110" s="62">
        <f t="shared" si="20"/>
      </c>
      <c r="F110" s="62">
        <f t="shared" si="20"/>
      </c>
      <c r="G110" s="62">
        <f t="shared" si="20"/>
      </c>
      <c r="H110" s="62">
        <f t="shared" si="20"/>
      </c>
      <c r="I110" s="62">
        <f t="shared" si="20"/>
      </c>
      <c r="J110" s="62">
        <f t="shared" si="20"/>
      </c>
      <c r="K110" s="62">
        <f t="shared" si="20"/>
      </c>
      <c r="L110" s="62">
        <f t="shared" si="20"/>
      </c>
      <c r="M110" s="62">
        <f t="shared" si="20"/>
      </c>
      <c r="N110" s="62">
        <f t="shared" si="20"/>
      </c>
      <c r="O110" s="62">
        <f t="shared" si="20"/>
      </c>
      <c r="P110" s="81"/>
      <c r="Q110" s="73">
        <f t="shared" si="19"/>
      </c>
      <c r="R110" s="63">
        <f ca="1">IF(A110="","",OFFSET('VEW-Systeme'!A103,0,0))</f>
      </c>
      <c r="S110" s="103">
        <f ca="1" t="shared" si="15"/>
      </c>
      <c r="U110" s="2"/>
      <c r="AH110" s="1"/>
      <c r="AI110" s="1"/>
    </row>
    <row r="111" spans="1:35" ht="12.75" customHeight="1">
      <c r="A111" s="102">
        <f t="shared" si="14"/>
      </c>
      <c r="C111" s="74">
        <f t="shared" si="20"/>
      </c>
      <c r="D111" s="62">
        <f t="shared" si="20"/>
      </c>
      <c r="E111" s="62">
        <f t="shared" si="20"/>
      </c>
      <c r="F111" s="62">
        <f t="shared" si="20"/>
      </c>
      <c r="G111" s="62">
        <f t="shared" si="20"/>
      </c>
      <c r="H111" s="62">
        <f t="shared" si="20"/>
      </c>
      <c r="I111" s="62">
        <f t="shared" si="20"/>
      </c>
      <c r="J111" s="62">
        <f t="shared" si="20"/>
      </c>
      <c r="K111" s="62">
        <f t="shared" si="20"/>
      </c>
      <c r="L111" s="62">
        <f t="shared" si="20"/>
      </c>
      <c r="M111" s="62">
        <f t="shared" si="20"/>
      </c>
      <c r="N111" s="62">
        <f t="shared" si="20"/>
      </c>
      <c r="O111" s="62">
        <f t="shared" si="20"/>
      </c>
      <c r="P111" s="81"/>
      <c r="Q111" s="73">
        <f t="shared" si="19"/>
      </c>
      <c r="R111" s="63">
        <f ca="1">IF(A111="","",OFFSET('VEW-Systeme'!A104,0,0))</f>
      </c>
      <c r="S111" s="103">
        <f ca="1" t="shared" si="15"/>
      </c>
      <c r="U111" s="2"/>
      <c r="AH111" s="1"/>
      <c r="AI111" s="1"/>
    </row>
    <row r="112" spans="1:35" ht="12.75" customHeight="1">
      <c r="A112" s="102">
        <f t="shared" si="14"/>
      </c>
      <c r="C112" s="74">
        <f t="shared" si="20"/>
      </c>
      <c r="D112" s="62">
        <f t="shared" si="20"/>
      </c>
      <c r="E112" s="62">
        <f t="shared" si="20"/>
      </c>
      <c r="F112" s="62">
        <f t="shared" si="20"/>
      </c>
      <c r="G112" s="62">
        <f t="shared" si="20"/>
      </c>
      <c r="H112" s="62">
        <f t="shared" si="20"/>
      </c>
      <c r="I112" s="62">
        <f t="shared" si="20"/>
      </c>
      <c r="J112" s="62">
        <f t="shared" si="20"/>
      </c>
      <c r="K112" s="62">
        <f t="shared" si="20"/>
      </c>
      <c r="L112" s="62">
        <f t="shared" si="20"/>
      </c>
      <c r="M112" s="62">
        <f t="shared" si="20"/>
      </c>
      <c r="N112" s="62">
        <f t="shared" si="20"/>
      </c>
      <c r="O112" s="62">
        <f t="shared" si="20"/>
      </c>
      <c r="P112" s="81"/>
      <c r="Q112" s="73">
        <f t="shared" si="19"/>
      </c>
      <c r="R112" s="63">
        <f ca="1">IF(A112="","",OFFSET('VEW-Systeme'!A105,0,0))</f>
      </c>
      <c r="S112" s="103">
        <f ca="1" t="shared" si="15"/>
      </c>
      <c r="U112" s="2"/>
      <c r="AH112" s="1"/>
      <c r="AI112" s="1"/>
    </row>
    <row r="113" spans="1:35" ht="12.75" customHeight="1">
      <c r="A113" s="102">
        <f t="shared" si="14"/>
      </c>
      <c r="C113" s="74">
        <f t="shared" si="20"/>
      </c>
      <c r="D113" s="62">
        <f t="shared" si="20"/>
      </c>
      <c r="E113" s="62">
        <f t="shared" si="20"/>
      </c>
      <c r="F113" s="62">
        <f t="shared" si="20"/>
      </c>
      <c r="G113" s="62">
        <f t="shared" si="20"/>
      </c>
      <c r="H113" s="62">
        <f t="shared" si="20"/>
      </c>
      <c r="I113" s="62">
        <f t="shared" si="20"/>
      </c>
      <c r="J113" s="62">
        <f t="shared" si="20"/>
      </c>
      <c r="K113" s="62">
        <f t="shared" si="20"/>
      </c>
      <c r="L113" s="62">
        <f t="shared" si="20"/>
      </c>
      <c r="M113" s="62">
        <f t="shared" si="20"/>
      </c>
      <c r="N113" s="62">
        <f t="shared" si="20"/>
      </c>
      <c r="O113" s="62">
        <f t="shared" si="20"/>
      </c>
      <c r="P113" s="81"/>
      <c r="Q113" s="73">
        <f t="shared" si="19"/>
      </c>
      <c r="R113" s="63">
        <f ca="1">IF(A113="","",OFFSET('VEW-Systeme'!A106,0,0))</f>
      </c>
      <c r="S113" s="103">
        <f ca="1" t="shared" si="15"/>
      </c>
      <c r="U113" s="2"/>
      <c r="AH113" s="1"/>
      <c r="AI113" s="1"/>
    </row>
    <row r="114" spans="1:35" ht="12.75" customHeight="1">
      <c r="A114" s="102">
        <f t="shared" si="14"/>
      </c>
      <c r="C114" s="74">
        <f t="shared" si="20"/>
      </c>
      <c r="D114" s="62">
        <f t="shared" si="20"/>
      </c>
      <c r="E114" s="62">
        <f t="shared" si="20"/>
      </c>
      <c r="F114" s="62">
        <f t="shared" si="20"/>
      </c>
      <c r="G114" s="62">
        <f t="shared" si="20"/>
      </c>
      <c r="H114" s="62">
        <f t="shared" si="20"/>
      </c>
      <c r="I114" s="62">
        <f t="shared" si="20"/>
      </c>
      <c r="J114" s="62">
        <f t="shared" si="20"/>
      </c>
      <c r="K114" s="62">
        <f t="shared" si="20"/>
      </c>
      <c r="L114" s="62">
        <f t="shared" si="20"/>
      </c>
      <c r="M114" s="62">
        <f t="shared" si="20"/>
      </c>
      <c r="N114" s="62">
        <f t="shared" si="20"/>
      </c>
      <c r="O114" s="62">
        <f t="shared" si="20"/>
      </c>
      <c r="P114" s="81"/>
      <c r="Q114" s="73">
        <f t="shared" si="19"/>
      </c>
      <c r="R114" s="63">
        <f ca="1">IF(A114="","",OFFSET('VEW-Systeme'!A107,0,0))</f>
      </c>
      <c r="S114" s="103">
        <f ca="1" t="shared" si="15"/>
      </c>
      <c r="U114" s="2"/>
      <c r="AH114" s="1"/>
      <c r="AI114" s="1"/>
    </row>
    <row r="115" spans="1:35" ht="12.75" customHeight="1">
      <c r="A115" s="102">
        <f t="shared" si="14"/>
      </c>
      <c r="C115" s="74">
        <f t="shared" si="20"/>
      </c>
      <c r="D115" s="62">
        <f t="shared" si="20"/>
      </c>
      <c r="E115" s="62">
        <f t="shared" si="20"/>
      </c>
      <c r="F115" s="62">
        <f t="shared" si="20"/>
      </c>
      <c r="G115" s="62">
        <f t="shared" si="20"/>
      </c>
      <c r="H115" s="62">
        <f t="shared" si="20"/>
      </c>
      <c r="I115" s="62">
        <f t="shared" si="20"/>
      </c>
      <c r="J115" s="62">
        <f t="shared" si="20"/>
      </c>
      <c r="K115" s="62">
        <f t="shared" si="20"/>
      </c>
      <c r="L115" s="62">
        <f t="shared" si="20"/>
      </c>
      <c r="M115" s="62">
        <f t="shared" si="20"/>
      </c>
      <c r="N115" s="62">
        <f t="shared" si="20"/>
      </c>
      <c r="O115" s="62">
        <f t="shared" si="20"/>
      </c>
      <c r="P115" s="81"/>
      <c r="Q115" s="73">
        <f t="shared" si="19"/>
      </c>
      <c r="R115" s="63">
        <f ca="1">IF(A115="","",OFFSET('VEW-Systeme'!A108,0,0))</f>
      </c>
      <c r="S115" s="103">
        <f ca="1" t="shared" si="15"/>
      </c>
      <c r="U115" s="2"/>
      <c r="AH115" s="1"/>
      <c r="AI115" s="1"/>
    </row>
    <row r="116" spans="1:35" ht="12.75" customHeight="1">
      <c r="A116" s="102">
        <f t="shared" si="14"/>
      </c>
      <c r="C116" s="74">
        <f t="shared" si="20"/>
      </c>
      <c r="D116" s="62">
        <f t="shared" si="20"/>
      </c>
      <c r="E116" s="62">
        <f t="shared" si="20"/>
      </c>
      <c r="F116" s="62">
        <f t="shared" si="20"/>
      </c>
      <c r="G116" s="62">
        <f t="shared" si="20"/>
      </c>
      <c r="H116" s="62">
        <f t="shared" si="20"/>
      </c>
      <c r="I116" s="62">
        <f t="shared" si="20"/>
      </c>
      <c r="J116" s="62">
        <f t="shared" si="20"/>
      </c>
      <c r="K116" s="62">
        <f t="shared" si="20"/>
      </c>
      <c r="L116" s="62">
        <f t="shared" si="20"/>
      </c>
      <c r="M116" s="62">
        <f t="shared" si="20"/>
      </c>
      <c r="N116" s="62">
        <f t="shared" si="20"/>
      </c>
      <c r="O116" s="62">
        <f t="shared" si="20"/>
      </c>
      <c r="P116" s="81"/>
      <c r="Q116" s="73">
        <f t="shared" si="19"/>
      </c>
      <c r="R116" s="63">
        <f ca="1">IF(A116="","",OFFSET('VEW-Systeme'!A109,0,0))</f>
      </c>
      <c r="S116" s="103">
        <f ca="1" t="shared" si="15"/>
      </c>
      <c r="U116" s="2"/>
      <c r="AH116" s="1"/>
      <c r="AI116" s="1"/>
    </row>
    <row r="117" spans="1:35" ht="12.75" customHeight="1">
      <c r="A117" s="102">
        <f t="shared" si="14"/>
      </c>
      <c r="C117" s="74">
        <f t="shared" si="20"/>
      </c>
      <c r="D117" s="62">
        <f t="shared" si="20"/>
      </c>
      <c r="E117" s="62">
        <f t="shared" si="20"/>
      </c>
      <c r="F117" s="62">
        <f t="shared" si="20"/>
      </c>
      <c r="G117" s="62">
        <f t="shared" si="20"/>
      </c>
      <c r="H117" s="62">
        <f t="shared" si="20"/>
      </c>
      <c r="I117" s="62">
        <f t="shared" si="20"/>
      </c>
      <c r="J117" s="62">
        <f t="shared" si="20"/>
      </c>
      <c r="K117" s="62">
        <f t="shared" si="20"/>
      </c>
      <c r="L117" s="62">
        <f t="shared" si="20"/>
      </c>
      <c r="M117" s="62">
        <f t="shared" si="20"/>
      </c>
      <c r="N117" s="62">
        <f t="shared" si="20"/>
      </c>
      <c r="O117" s="62">
        <f t="shared" si="20"/>
      </c>
      <c r="P117" s="81"/>
      <c r="Q117" s="73">
        <f t="shared" si="19"/>
      </c>
      <c r="R117" s="63">
        <f ca="1">IF(A117="","",OFFSET('VEW-Systeme'!A110,0,0))</f>
      </c>
      <c r="S117" s="103">
        <f ca="1" t="shared" si="15"/>
      </c>
      <c r="U117" s="2"/>
      <c r="AH117" s="1"/>
      <c r="AI117" s="1"/>
    </row>
    <row r="118" spans="1:35" ht="12.75" customHeight="1">
      <c r="A118" s="102">
        <f t="shared" si="14"/>
      </c>
      <c r="C118" s="74">
        <f t="shared" si="20"/>
      </c>
      <c r="D118" s="62">
        <f t="shared" si="20"/>
      </c>
      <c r="E118" s="62">
        <f t="shared" si="20"/>
      </c>
      <c r="F118" s="62">
        <f t="shared" si="20"/>
      </c>
      <c r="G118" s="62">
        <f t="shared" si="20"/>
      </c>
      <c r="H118" s="62">
        <f t="shared" si="20"/>
      </c>
      <c r="I118" s="62">
        <f t="shared" si="20"/>
      </c>
      <c r="J118" s="62">
        <f t="shared" si="20"/>
      </c>
      <c r="K118" s="62">
        <f t="shared" si="20"/>
      </c>
      <c r="L118" s="62">
        <f t="shared" si="20"/>
      </c>
      <c r="M118" s="62">
        <f t="shared" si="20"/>
      </c>
      <c r="N118" s="62">
        <f t="shared" si="20"/>
      </c>
      <c r="O118" s="62">
        <f t="shared" si="20"/>
      </c>
      <c r="P118" s="81"/>
      <c r="Q118" s="73">
        <f t="shared" si="19"/>
      </c>
      <c r="R118" s="63">
        <f ca="1">IF(A118="","",OFFSET('VEW-Systeme'!A111,0,0))</f>
      </c>
      <c r="S118" s="103">
        <f ca="1" t="shared" si="15"/>
      </c>
      <c r="U118" s="2"/>
      <c r="AH118" s="1"/>
      <c r="AI118" s="1"/>
    </row>
    <row r="119" spans="1:35" ht="12.75" customHeight="1">
      <c r="A119" s="102">
        <f t="shared" si="14"/>
      </c>
      <c r="C119" s="74">
        <f t="shared" si="20"/>
      </c>
      <c r="D119" s="62">
        <f t="shared" si="20"/>
      </c>
      <c r="E119" s="62">
        <f t="shared" si="20"/>
      </c>
      <c r="F119" s="62">
        <f t="shared" si="20"/>
      </c>
      <c r="G119" s="62">
        <f t="shared" si="20"/>
      </c>
      <c r="H119" s="62">
        <f t="shared" si="20"/>
      </c>
      <c r="I119" s="62">
        <f t="shared" si="20"/>
      </c>
      <c r="J119" s="62">
        <f t="shared" si="20"/>
      </c>
      <c r="K119" s="62">
        <f t="shared" si="20"/>
      </c>
      <c r="L119" s="62">
        <f t="shared" si="20"/>
      </c>
      <c r="M119" s="62">
        <f t="shared" si="20"/>
      </c>
      <c r="N119" s="62">
        <f t="shared" si="20"/>
      </c>
      <c r="O119" s="62">
        <f t="shared" si="20"/>
      </c>
      <c r="P119" s="81"/>
      <c r="Q119" s="73">
        <f t="shared" si="19"/>
      </c>
      <c r="R119" s="63">
        <f ca="1">IF(A119="","",OFFSET('VEW-Systeme'!A112,0,0))</f>
      </c>
      <c r="S119" s="103">
        <f ca="1" t="shared" si="15"/>
      </c>
      <c r="U119" s="2"/>
      <c r="AH119" s="1"/>
      <c r="AI119" s="1"/>
    </row>
    <row r="120" spans="1:35" ht="12.75" customHeight="1">
      <c r="A120" s="102">
        <f t="shared" si="14"/>
      </c>
      <c r="C120" s="74">
        <f aca="true" t="shared" si="21" ref="C120:O129">IF($A120="","",IF(C$6=1,C$8,IF(C$6=3,MID($R120,C$7+1,1),IF(MID($R120,C$7+1,1)="a",MID(SUBSTITUTE(102,C$8,""),1,1),MID(SUBSTITUTE(102,C$8,""),2,1)))))</f>
      </c>
      <c r="D120" s="62">
        <f t="shared" si="21"/>
      </c>
      <c r="E120" s="62">
        <f t="shared" si="21"/>
      </c>
      <c r="F120" s="62">
        <f t="shared" si="21"/>
      </c>
      <c r="G120" s="62">
        <f t="shared" si="21"/>
      </c>
      <c r="H120" s="62">
        <f t="shared" si="21"/>
      </c>
      <c r="I120" s="62">
        <f t="shared" si="21"/>
      </c>
      <c r="J120" s="62">
        <f t="shared" si="21"/>
      </c>
      <c r="K120" s="62">
        <f t="shared" si="21"/>
      </c>
      <c r="L120" s="62">
        <f t="shared" si="21"/>
      </c>
      <c r="M120" s="62">
        <f t="shared" si="21"/>
      </c>
      <c r="N120" s="62">
        <f t="shared" si="21"/>
      </c>
      <c r="O120" s="62">
        <f t="shared" si="21"/>
      </c>
      <c r="P120" s="81"/>
      <c r="Q120" s="73">
        <f t="shared" si="19"/>
      </c>
      <c r="R120" s="63">
        <f ca="1">IF(A120="","",OFFSET('VEW-Systeme'!A113,0,0))</f>
      </c>
      <c r="S120" s="103">
        <f ca="1" t="shared" si="15"/>
      </c>
      <c r="U120" s="2"/>
      <c r="AH120" s="1"/>
      <c r="AI120" s="1"/>
    </row>
    <row r="121" spans="1:35" ht="12.75" customHeight="1">
      <c r="A121" s="102">
        <f t="shared" si="14"/>
      </c>
      <c r="C121" s="74">
        <f t="shared" si="21"/>
      </c>
      <c r="D121" s="62">
        <f t="shared" si="21"/>
      </c>
      <c r="E121" s="62">
        <f t="shared" si="21"/>
      </c>
      <c r="F121" s="62">
        <f t="shared" si="21"/>
      </c>
      <c r="G121" s="62">
        <f t="shared" si="21"/>
      </c>
      <c r="H121" s="62">
        <f t="shared" si="21"/>
      </c>
      <c r="I121" s="62">
        <f t="shared" si="21"/>
      </c>
      <c r="J121" s="62">
        <f t="shared" si="21"/>
      </c>
      <c r="K121" s="62">
        <f t="shared" si="21"/>
      </c>
      <c r="L121" s="62">
        <f t="shared" si="21"/>
      </c>
      <c r="M121" s="62">
        <f t="shared" si="21"/>
      </c>
      <c r="N121" s="62">
        <f t="shared" si="21"/>
      </c>
      <c r="O121" s="62">
        <f t="shared" si="21"/>
      </c>
      <c r="P121" s="81"/>
      <c r="Q121" s="73">
        <f t="shared" si="19"/>
      </c>
      <c r="R121" s="63">
        <f ca="1">IF(A121="","",OFFSET('VEW-Systeme'!A114,0,0))</f>
      </c>
      <c r="S121" s="103">
        <f ca="1" t="shared" si="15"/>
      </c>
      <c r="U121" s="2"/>
      <c r="AH121" s="1"/>
      <c r="AI121" s="1"/>
    </row>
    <row r="122" spans="1:35" ht="12.75" customHeight="1">
      <c r="A122" s="102">
        <f t="shared" si="14"/>
      </c>
      <c r="C122" s="74">
        <f t="shared" si="21"/>
      </c>
      <c r="D122" s="62">
        <f t="shared" si="21"/>
      </c>
      <c r="E122" s="62">
        <f t="shared" si="21"/>
      </c>
      <c r="F122" s="62">
        <f t="shared" si="21"/>
      </c>
      <c r="G122" s="62">
        <f t="shared" si="21"/>
      </c>
      <c r="H122" s="62">
        <f t="shared" si="21"/>
      </c>
      <c r="I122" s="62">
        <f t="shared" si="21"/>
      </c>
      <c r="J122" s="62">
        <f t="shared" si="21"/>
      </c>
      <c r="K122" s="62">
        <f t="shared" si="21"/>
      </c>
      <c r="L122" s="62">
        <f t="shared" si="21"/>
      </c>
      <c r="M122" s="62">
        <f t="shared" si="21"/>
      </c>
      <c r="N122" s="62">
        <f t="shared" si="21"/>
      </c>
      <c r="O122" s="62">
        <f t="shared" si="21"/>
      </c>
      <c r="P122" s="81"/>
      <c r="Q122" s="73">
        <f t="shared" si="19"/>
      </c>
      <c r="R122" s="63">
        <f ca="1">IF(A122="","",OFFSET('VEW-Systeme'!A115,0,0))</f>
      </c>
      <c r="S122" s="103">
        <f ca="1" t="shared" si="15"/>
      </c>
      <c r="U122" s="2"/>
      <c r="AH122" s="1"/>
      <c r="AI122" s="1"/>
    </row>
    <row r="123" spans="1:35" ht="12.75" customHeight="1">
      <c r="A123" s="102">
        <f t="shared" si="14"/>
      </c>
      <c r="C123" s="74">
        <f t="shared" si="21"/>
      </c>
      <c r="D123" s="62">
        <f t="shared" si="21"/>
      </c>
      <c r="E123" s="62">
        <f t="shared" si="21"/>
      </c>
      <c r="F123" s="62">
        <f t="shared" si="21"/>
      </c>
      <c r="G123" s="62">
        <f t="shared" si="21"/>
      </c>
      <c r="H123" s="62">
        <f t="shared" si="21"/>
      </c>
      <c r="I123" s="62">
        <f t="shared" si="21"/>
      </c>
      <c r="J123" s="62">
        <f t="shared" si="21"/>
      </c>
      <c r="K123" s="62">
        <f t="shared" si="21"/>
      </c>
      <c r="L123" s="62">
        <f t="shared" si="21"/>
      </c>
      <c r="M123" s="62">
        <f t="shared" si="21"/>
      </c>
      <c r="N123" s="62">
        <f t="shared" si="21"/>
      </c>
      <c r="O123" s="62">
        <f t="shared" si="21"/>
      </c>
      <c r="P123" s="81"/>
      <c r="Q123" s="73">
        <f t="shared" si="19"/>
      </c>
      <c r="R123" s="63">
        <f ca="1">IF(A123="","",OFFSET('VEW-Systeme'!A116,0,0))</f>
      </c>
      <c r="S123" s="103">
        <f ca="1" t="shared" si="15"/>
      </c>
      <c r="U123" s="2"/>
      <c r="AH123" s="1"/>
      <c r="AI123" s="1"/>
    </row>
    <row r="124" spans="1:35" ht="12.75" customHeight="1">
      <c r="A124" s="102">
        <f t="shared" si="14"/>
      </c>
      <c r="C124" s="74">
        <f t="shared" si="21"/>
      </c>
      <c r="D124" s="62">
        <f t="shared" si="21"/>
      </c>
      <c r="E124" s="62">
        <f t="shared" si="21"/>
      </c>
      <c r="F124" s="62">
        <f t="shared" si="21"/>
      </c>
      <c r="G124" s="62">
        <f t="shared" si="21"/>
      </c>
      <c r="H124" s="62">
        <f t="shared" si="21"/>
      </c>
      <c r="I124" s="62">
        <f t="shared" si="21"/>
      </c>
      <c r="J124" s="62">
        <f t="shared" si="21"/>
      </c>
      <c r="K124" s="62">
        <f t="shared" si="21"/>
      </c>
      <c r="L124" s="62">
        <f t="shared" si="21"/>
      </c>
      <c r="M124" s="62">
        <f t="shared" si="21"/>
      </c>
      <c r="N124" s="62">
        <f t="shared" si="21"/>
      </c>
      <c r="O124" s="62">
        <f t="shared" si="21"/>
      </c>
      <c r="P124" s="81"/>
      <c r="Q124" s="73">
        <f t="shared" si="19"/>
      </c>
      <c r="R124" s="63">
        <f ca="1">IF(A124="","",OFFSET('VEW-Systeme'!A117,0,0))</f>
      </c>
      <c r="S124" s="103">
        <f ca="1" t="shared" si="15"/>
      </c>
      <c r="U124" s="2"/>
      <c r="AH124" s="1"/>
      <c r="AI124" s="1"/>
    </row>
    <row r="125" spans="1:35" ht="12.75" customHeight="1">
      <c r="A125" s="102">
        <f t="shared" si="14"/>
      </c>
      <c r="C125" s="74">
        <f t="shared" si="21"/>
      </c>
      <c r="D125" s="62">
        <f t="shared" si="21"/>
      </c>
      <c r="E125" s="62">
        <f t="shared" si="21"/>
      </c>
      <c r="F125" s="62">
        <f t="shared" si="21"/>
      </c>
      <c r="G125" s="62">
        <f t="shared" si="21"/>
      </c>
      <c r="H125" s="62">
        <f t="shared" si="21"/>
      </c>
      <c r="I125" s="62">
        <f t="shared" si="21"/>
      </c>
      <c r="J125" s="62">
        <f t="shared" si="21"/>
      </c>
      <c r="K125" s="62">
        <f t="shared" si="21"/>
      </c>
      <c r="L125" s="62">
        <f t="shared" si="21"/>
      </c>
      <c r="M125" s="62">
        <f t="shared" si="21"/>
      </c>
      <c r="N125" s="62">
        <f t="shared" si="21"/>
      </c>
      <c r="O125" s="62">
        <f t="shared" si="21"/>
      </c>
      <c r="P125" s="81"/>
      <c r="Q125" s="73">
        <f t="shared" si="19"/>
      </c>
      <c r="R125" s="63">
        <f ca="1">IF(A125="","",OFFSET('VEW-Systeme'!A118,0,0))</f>
      </c>
      <c r="S125" s="103">
        <f ca="1" t="shared" si="15"/>
      </c>
      <c r="U125" s="2"/>
      <c r="AH125" s="1"/>
      <c r="AI125" s="1"/>
    </row>
    <row r="126" spans="1:35" ht="12.75" customHeight="1">
      <c r="A126" s="102">
        <f t="shared" si="14"/>
      </c>
      <c r="C126" s="74">
        <f t="shared" si="21"/>
      </c>
      <c r="D126" s="62">
        <f t="shared" si="21"/>
      </c>
      <c r="E126" s="62">
        <f t="shared" si="21"/>
      </c>
      <c r="F126" s="62">
        <f t="shared" si="21"/>
      </c>
      <c r="G126" s="62">
        <f t="shared" si="21"/>
      </c>
      <c r="H126" s="62">
        <f t="shared" si="21"/>
      </c>
      <c r="I126" s="62">
        <f t="shared" si="21"/>
      </c>
      <c r="J126" s="62">
        <f t="shared" si="21"/>
      </c>
      <c r="K126" s="62">
        <f t="shared" si="21"/>
      </c>
      <c r="L126" s="62">
        <f t="shared" si="21"/>
      </c>
      <c r="M126" s="62">
        <f t="shared" si="21"/>
      </c>
      <c r="N126" s="62">
        <f t="shared" si="21"/>
      </c>
      <c r="O126" s="62">
        <f t="shared" si="21"/>
      </c>
      <c r="P126" s="81"/>
      <c r="Q126" s="73">
        <f t="shared" si="19"/>
      </c>
      <c r="R126" s="63">
        <f ca="1">IF(A126="","",OFFSET('VEW-Systeme'!A119,0,0))</f>
      </c>
      <c r="S126" s="103">
        <f ca="1" t="shared" si="15"/>
      </c>
      <c r="U126" s="2"/>
      <c r="AH126" s="1"/>
      <c r="AI126" s="1"/>
    </row>
    <row r="127" spans="1:35" ht="12.75" customHeight="1">
      <c r="A127" s="102">
        <f t="shared" si="14"/>
      </c>
      <c r="C127" s="74">
        <f t="shared" si="21"/>
      </c>
      <c r="D127" s="62">
        <f t="shared" si="21"/>
      </c>
      <c r="E127" s="62">
        <f t="shared" si="21"/>
      </c>
      <c r="F127" s="62">
        <f t="shared" si="21"/>
      </c>
      <c r="G127" s="62">
        <f t="shared" si="21"/>
      </c>
      <c r="H127" s="62">
        <f t="shared" si="21"/>
      </c>
      <c r="I127" s="62">
        <f t="shared" si="21"/>
      </c>
      <c r="J127" s="62">
        <f t="shared" si="21"/>
      </c>
      <c r="K127" s="62">
        <f t="shared" si="21"/>
      </c>
      <c r="L127" s="62">
        <f t="shared" si="21"/>
      </c>
      <c r="M127" s="62">
        <f t="shared" si="21"/>
      </c>
      <c r="N127" s="62">
        <f t="shared" si="21"/>
      </c>
      <c r="O127" s="62">
        <f t="shared" si="21"/>
      </c>
      <c r="P127" s="81"/>
      <c r="Q127" s="73">
        <f t="shared" si="19"/>
      </c>
      <c r="R127" s="63">
        <f ca="1">IF(A127="","",OFFSET('VEW-Systeme'!A120,0,0))</f>
      </c>
      <c r="S127" s="103">
        <f ca="1" t="shared" si="15"/>
      </c>
      <c r="U127" s="2"/>
      <c r="AH127" s="1"/>
      <c r="AI127" s="1"/>
    </row>
    <row r="128" spans="1:35" ht="12.75" customHeight="1">
      <c r="A128" s="102">
        <f t="shared" si="14"/>
      </c>
      <c r="C128" s="74">
        <f t="shared" si="21"/>
      </c>
      <c r="D128" s="62">
        <f t="shared" si="21"/>
      </c>
      <c r="E128" s="62">
        <f t="shared" si="21"/>
      </c>
      <c r="F128" s="62">
        <f t="shared" si="21"/>
      </c>
      <c r="G128" s="62">
        <f t="shared" si="21"/>
      </c>
      <c r="H128" s="62">
        <f t="shared" si="21"/>
      </c>
      <c r="I128" s="62">
        <f t="shared" si="21"/>
      </c>
      <c r="J128" s="62">
        <f t="shared" si="21"/>
      </c>
      <c r="K128" s="62">
        <f t="shared" si="21"/>
      </c>
      <c r="L128" s="62">
        <f t="shared" si="21"/>
      </c>
      <c r="M128" s="62">
        <f t="shared" si="21"/>
      </c>
      <c r="N128" s="62">
        <f t="shared" si="21"/>
      </c>
      <c r="O128" s="62">
        <f t="shared" si="21"/>
      </c>
      <c r="P128" s="81"/>
      <c r="Q128" s="73">
        <f t="shared" si="19"/>
      </c>
      <c r="R128" s="63">
        <f ca="1">IF(A128="","",OFFSET('VEW-Systeme'!A121,0,0))</f>
      </c>
      <c r="S128" s="103">
        <f ca="1" t="shared" si="15"/>
      </c>
      <c r="U128" s="2"/>
      <c r="AH128" s="1"/>
      <c r="AI128" s="1"/>
    </row>
    <row r="129" spans="1:35" ht="12.75" customHeight="1">
      <c r="A129" s="102">
        <f t="shared" si="14"/>
      </c>
      <c r="C129" s="74">
        <f t="shared" si="21"/>
      </c>
      <c r="D129" s="62">
        <f t="shared" si="21"/>
      </c>
      <c r="E129" s="62">
        <f t="shared" si="21"/>
      </c>
      <c r="F129" s="62">
        <f t="shared" si="21"/>
      </c>
      <c r="G129" s="62">
        <f t="shared" si="21"/>
      </c>
      <c r="H129" s="62">
        <f t="shared" si="21"/>
      </c>
      <c r="I129" s="62">
        <f t="shared" si="21"/>
      </c>
      <c r="J129" s="62">
        <f t="shared" si="21"/>
      </c>
      <c r="K129" s="62">
        <f t="shared" si="21"/>
      </c>
      <c r="L129" s="62">
        <f t="shared" si="21"/>
      </c>
      <c r="M129" s="62">
        <f t="shared" si="21"/>
      </c>
      <c r="N129" s="62">
        <f t="shared" si="21"/>
      </c>
      <c r="O129" s="62">
        <f t="shared" si="21"/>
      </c>
      <c r="P129" s="81"/>
      <c r="Q129" s="73">
        <f t="shared" si="19"/>
      </c>
      <c r="R129" s="63">
        <f ca="1">IF(A129="","",OFFSET('VEW-Systeme'!A122,0,0))</f>
      </c>
      <c r="S129" s="103">
        <f ca="1" t="shared" si="15"/>
      </c>
      <c r="U129" s="2"/>
      <c r="AH129" s="1"/>
      <c r="AI129" s="1"/>
    </row>
    <row r="130" spans="1:35" ht="12.75" customHeight="1">
      <c r="A130" s="102">
        <f t="shared" si="14"/>
      </c>
      <c r="C130" s="74">
        <f aca="true" t="shared" si="22" ref="C130:O139">IF($A130="","",IF(C$6=1,C$8,IF(C$6=3,MID($R130,C$7+1,1),IF(MID($R130,C$7+1,1)="a",MID(SUBSTITUTE(102,C$8,""),1,1),MID(SUBSTITUTE(102,C$8,""),2,1)))))</f>
      </c>
      <c r="D130" s="62">
        <f t="shared" si="22"/>
      </c>
      <c r="E130" s="62">
        <f t="shared" si="22"/>
      </c>
      <c r="F130" s="62">
        <f t="shared" si="22"/>
      </c>
      <c r="G130" s="62">
        <f t="shared" si="22"/>
      </c>
      <c r="H130" s="62">
        <f t="shared" si="22"/>
      </c>
      <c r="I130" s="62">
        <f t="shared" si="22"/>
      </c>
      <c r="J130" s="62">
        <f t="shared" si="22"/>
      </c>
      <c r="K130" s="62">
        <f t="shared" si="22"/>
      </c>
      <c r="L130" s="62">
        <f t="shared" si="22"/>
      </c>
      <c r="M130" s="62">
        <f t="shared" si="22"/>
      </c>
      <c r="N130" s="62">
        <f t="shared" si="22"/>
      </c>
      <c r="O130" s="62">
        <f t="shared" si="22"/>
      </c>
      <c r="P130" s="81"/>
      <c r="Q130" s="73">
        <f t="shared" si="19"/>
      </c>
      <c r="R130" s="63">
        <f ca="1">IF(A130="","",OFFSET('VEW-Systeme'!A123,0,0))</f>
      </c>
      <c r="S130" s="103">
        <f ca="1" t="shared" si="15"/>
      </c>
      <c r="U130" s="2"/>
      <c r="AH130" s="1"/>
      <c r="AI130" s="1"/>
    </row>
    <row r="131" spans="1:35" ht="12.75" customHeight="1">
      <c r="A131" s="102">
        <f t="shared" si="14"/>
      </c>
      <c r="C131" s="74">
        <f t="shared" si="22"/>
      </c>
      <c r="D131" s="62">
        <f t="shared" si="22"/>
      </c>
      <c r="E131" s="62">
        <f t="shared" si="22"/>
      </c>
      <c r="F131" s="62">
        <f t="shared" si="22"/>
      </c>
      <c r="G131" s="62">
        <f t="shared" si="22"/>
      </c>
      <c r="H131" s="62">
        <f t="shared" si="22"/>
      </c>
      <c r="I131" s="62">
        <f t="shared" si="22"/>
      </c>
      <c r="J131" s="62">
        <f t="shared" si="22"/>
      </c>
      <c r="K131" s="62">
        <f t="shared" si="22"/>
      </c>
      <c r="L131" s="62">
        <f t="shared" si="22"/>
      </c>
      <c r="M131" s="62">
        <f t="shared" si="22"/>
      </c>
      <c r="N131" s="62">
        <f t="shared" si="22"/>
      </c>
      <c r="O131" s="62">
        <f t="shared" si="22"/>
      </c>
      <c r="P131" s="81"/>
      <c r="Q131" s="73">
        <f t="shared" si="19"/>
      </c>
      <c r="R131" s="63">
        <f ca="1">IF(A131="","",OFFSET('VEW-Systeme'!A124,0,0))</f>
      </c>
      <c r="S131" s="103">
        <f ca="1" t="shared" si="15"/>
      </c>
      <c r="U131" s="2"/>
      <c r="AH131" s="1"/>
      <c r="AI131" s="1"/>
    </row>
    <row r="132" spans="1:35" ht="12.75" customHeight="1">
      <c r="A132" s="102">
        <f t="shared" si="14"/>
      </c>
      <c r="C132" s="74">
        <f t="shared" si="22"/>
      </c>
      <c r="D132" s="62">
        <f t="shared" si="22"/>
      </c>
      <c r="E132" s="62">
        <f t="shared" si="22"/>
      </c>
      <c r="F132" s="62">
        <f t="shared" si="22"/>
      </c>
      <c r="G132" s="62">
        <f t="shared" si="22"/>
      </c>
      <c r="H132" s="62">
        <f t="shared" si="22"/>
      </c>
      <c r="I132" s="62">
        <f t="shared" si="22"/>
      </c>
      <c r="J132" s="62">
        <f t="shared" si="22"/>
      </c>
      <c r="K132" s="62">
        <f t="shared" si="22"/>
      </c>
      <c r="L132" s="62">
        <f t="shared" si="22"/>
      </c>
      <c r="M132" s="62">
        <f t="shared" si="22"/>
      </c>
      <c r="N132" s="62">
        <f t="shared" si="22"/>
      </c>
      <c r="O132" s="62">
        <f t="shared" si="22"/>
      </c>
      <c r="P132" s="81"/>
      <c r="Q132" s="73">
        <f t="shared" si="19"/>
      </c>
      <c r="R132" s="63">
        <f ca="1">IF(A132="","",OFFSET('VEW-Systeme'!A125,0,0))</f>
      </c>
      <c r="S132" s="103">
        <f ca="1" t="shared" si="15"/>
      </c>
      <c r="U132" s="2"/>
      <c r="AH132" s="1"/>
      <c r="AI132" s="1"/>
    </row>
    <row r="133" spans="1:35" ht="12.75" customHeight="1">
      <c r="A133" s="102">
        <f t="shared" si="14"/>
      </c>
      <c r="C133" s="74">
        <f t="shared" si="22"/>
      </c>
      <c r="D133" s="62">
        <f t="shared" si="22"/>
      </c>
      <c r="E133" s="62">
        <f t="shared" si="22"/>
      </c>
      <c r="F133" s="62">
        <f t="shared" si="22"/>
      </c>
      <c r="G133" s="62">
        <f t="shared" si="22"/>
      </c>
      <c r="H133" s="62">
        <f t="shared" si="22"/>
      </c>
      <c r="I133" s="62">
        <f t="shared" si="22"/>
      </c>
      <c r="J133" s="62">
        <f t="shared" si="22"/>
      </c>
      <c r="K133" s="62">
        <f t="shared" si="22"/>
      </c>
      <c r="L133" s="62">
        <f t="shared" si="22"/>
      </c>
      <c r="M133" s="62">
        <f t="shared" si="22"/>
      </c>
      <c r="N133" s="62">
        <f t="shared" si="22"/>
      </c>
      <c r="O133" s="62">
        <f t="shared" si="22"/>
      </c>
      <c r="P133" s="81"/>
      <c r="Q133" s="73">
        <f t="shared" si="19"/>
      </c>
      <c r="R133" s="63">
        <f ca="1">IF(A133="","",OFFSET('VEW-Systeme'!A126,0,0))</f>
      </c>
      <c r="S133" s="103">
        <f ca="1" t="shared" si="15"/>
      </c>
      <c r="U133" s="2"/>
      <c r="AH133" s="1"/>
      <c r="AI133" s="1"/>
    </row>
    <row r="134" spans="1:35" ht="12.75" customHeight="1">
      <c r="A134" s="102">
        <f t="shared" si="14"/>
      </c>
      <c r="C134" s="74">
        <f t="shared" si="22"/>
      </c>
      <c r="D134" s="62">
        <f t="shared" si="22"/>
      </c>
      <c r="E134" s="62">
        <f t="shared" si="22"/>
      </c>
      <c r="F134" s="62">
        <f t="shared" si="22"/>
      </c>
      <c r="G134" s="62">
        <f t="shared" si="22"/>
      </c>
      <c r="H134" s="62">
        <f t="shared" si="22"/>
      </c>
      <c r="I134" s="62">
        <f t="shared" si="22"/>
      </c>
      <c r="J134" s="62">
        <f t="shared" si="22"/>
      </c>
      <c r="K134" s="62">
        <f t="shared" si="22"/>
      </c>
      <c r="L134" s="62">
        <f t="shared" si="22"/>
      </c>
      <c r="M134" s="62">
        <f t="shared" si="22"/>
      </c>
      <c r="N134" s="62">
        <f t="shared" si="22"/>
      </c>
      <c r="O134" s="62">
        <f t="shared" si="22"/>
      </c>
      <c r="P134" s="81"/>
      <c r="Q134" s="73">
        <f t="shared" si="19"/>
      </c>
      <c r="R134" s="63">
        <f ca="1">IF(A134="","",OFFSET('VEW-Systeme'!A127,0,0))</f>
      </c>
      <c r="S134" s="103">
        <f ca="1" t="shared" si="15"/>
      </c>
      <c r="U134" s="2"/>
      <c r="AH134" s="1"/>
      <c r="AI134" s="1"/>
    </row>
    <row r="135" spans="1:35" ht="12.75" customHeight="1">
      <c r="A135" s="102">
        <f t="shared" si="14"/>
      </c>
      <c r="C135" s="74">
        <f t="shared" si="22"/>
      </c>
      <c r="D135" s="62">
        <f t="shared" si="22"/>
      </c>
      <c r="E135" s="62">
        <f t="shared" si="22"/>
      </c>
      <c r="F135" s="62">
        <f t="shared" si="22"/>
      </c>
      <c r="G135" s="62">
        <f t="shared" si="22"/>
      </c>
      <c r="H135" s="62">
        <f t="shared" si="22"/>
      </c>
      <c r="I135" s="62">
        <f t="shared" si="22"/>
      </c>
      <c r="J135" s="62">
        <f t="shared" si="22"/>
      </c>
      <c r="K135" s="62">
        <f t="shared" si="22"/>
      </c>
      <c r="L135" s="62">
        <f t="shared" si="22"/>
      </c>
      <c r="M135" s="62">
        <f t="shared" si="22"/>
      </c>
      <c r="N135" s="62">
        <f t="shared" si="22"/>
      </c>
      <c r="O135" s="62">
        <f t="shared" si="22"/>
      </c>
      <c r="P135" s="81"/>
      <c r="Q135" s="73">
        <f t="shared" si="19"/>
      </c>
      <c r="R135" s="63">
        <f ca="1">IF(A135="","",OFFSET('VEW-Systeme'!A128,0,0))</f>
      </c>
      <c r="S135" s="103">
        <f ca="1" t="shared" si="15"/>
      </c>
      <c r="U135" s="2"/>
      <c r="AH135" s="1"/>
      <c r="AI135" s="1"/>
    </row>
    <row r="136" spans="1:35" ht="12.75" customHeight="1">
      <c r="A136" s="102">
        <f t="shared" si="14"/>
      </c>
      <c r="C136" s="74">
        <f t="shared" si="22"/>
      </c>
      <c r="D136" s="62">
        <f t="shared" si="22"/>
      </c>
      <c r="E136" s="62">
        <f t="shared" si="22"/>
      </c>
      <c r="F136" s="62">
        <f t="shared" si="22"/>
      </c>
      <c r="G136" s="62">
        <f t="shared" si="22"/>
      </c>
      <c r="H136" s="62">
        <f t="shared" si="22"/>
      </c>
      <c r="I136" s="62">
        <f t="shared" si="22"/>
      </c>
      <c r="J136" s="62">
        <f t="shared" si="22"/>
      </c>
      <c r="K136" s="62">
        <f t="shared" si="22"/>
      </c>
      <c r="L136" s="62">
        <f t="shared" si="22"/>
      </c>
      <c r="M136" s="62">
        <f t="shared" si="22"/>
      </c>
      <c r="N136" s="62">
        <f t="shared" si="22"/>
      </c>
      <c r="O136" s="62">
        <f t="shared" si="22"/>
      </c>
      <c r="P136" s="81"/>
      <c r="Q136" s="73">
        <f t="shared" si="19"/>
      </c>
      <c r="R136" s="63">
        <f ca="1">IF(A136="","",OFFSET('VEW-Systeme'!A129,0,0))</f>
      </c>
      <c r="S136" s="103">
        <f ca="1" t="shared" si="15"/>
      </c>
      <c r="U136" s="2"/>
      <c r="AH136" s="1"/>
      <c r="AI136" s="1"/>
    </row>
    <row r="137" spans="1:35" ht="12.75" customHeight="1">
      <c r="A137" s="102">
        <f t="shared" si="14"/>
      </c>
      <c r="C137" s="74">
        <f t="shared" si="22"/>
      </c>
      <c r="D137" s="62">
        <f t="shared" si="22"/>
      </c>
      <c r="E137" s="62">
        <f t="shared" si="22"/>
      </c>
      <c r="F137" s="62">
        <f t="shared" si="22"/>
      </c>
      <c r="G137" s="62">
        <f t="shared" si="22"/>
      </c>
      <c r="H137" s="62">
        <f t="shared" si="22"/>
      </c>
      <c r="I137" s="62">
        <f t="shared" si="22"/>
      </c>
      <c r="J137" s="62">
        <f t="shared" si="22"/>
      </c>
      <c r="K137" s="62">
        <f t="shared" si="22"/>
      </c>
      <c r="L137" s="62">
        <f t="shared" si="22"/>
      </c>
      <c r="M137" s="62">
        <f t="shared" si="22"/>
      </c>
      <c r="N137" s="62">
        <f t="shared" si="22"/>
      </c>
      <c r="O137" s="62">
        <f t="shared" si="22"/>
      </c>
      <c r="P137" s="81"/>
      <c r="Q137" s="73">
        <f t="shared" si="19"/>
      </c>
      <c r="R137" s="63">
        <f ca="1">IF(A137="","",OFFSET('VEW-Systeme'!A130,0,0))</f>
      </c>
      <c r="S137" s="103">
        <f ca="1" t="shared" si="15"/>
      </c>
      <c r="U137" s="2"/>
      <c r="AH137" s="1"/>
      <c r="AI137" s="1"/>
    </row>
    <row r="138" spans="1:35" ht="12.75" customHeight="1">
      <c r="A138" s="102">
        <f t="shared" si="14"/>
      </c>
      <c r="C138" s="74">
        <f t="shared" si="22"/>
      </c>
      <c r="D138" s="62">
        <f t="shared" si="22"/>
      </c>
      <c r="E138" s="62">
        <f t="shared" si="22"/>
      </c>
      <c r="F138" s="62">
        <f t="shared" si="22"/>
      </c>
      <c r="G138" s="62">
        <f t="shared" si="22"/>
      </c>
      <c r="H138" s="62">
        <f t="shared" si="22"/>
      </c>
      <c r="I138" s="62">
        <f t="shared" si="22"/>
      </c>
      <c r="J138" s="62">
        <f t="shared" si="22"/>
      </c>
      <c r="K138" s="62">
        <f t="shared" si="22"/>
      </c>
      <c r="L138" s="62">
        <f t="shared" si="22"/>
      </c>
      <c r="M138" s="62">
        <f t="shared" si="22"/>
      </c>
      <c r="N138" s="62">
        <f t="shared" si="22"/>
      </c>
      <c r="O138" s="62">
        <f t="shared" si="22"/>
      </c>
      <c r="P138" s="81"/>
      <c r="Q138" s="73">
        <f aca="true" t="shared" si="23" ref="Q138:Q159">IF(C138="","",S$8+1-((MID(C$9,1,1)=MID(C138,1,1))+(MID(D$9,1,1)=MID(D138,1,1))+(MID(E$9,1,1)=MID(E138,1,1))+(MID(F$9,1,1)=MID(F138,1,1))+(MID(G$9,1,1)=MID(G138,1,1))+(MID(H$9,1,1)=MID(H138,1,1))+(MID(I$9,1,1)=MID(I138,1,1))+(MID(J$9,1,1)=MID(J138,1,1))+(MID(K$9,1,1)=MID(K138,1,1))+(MID(L$9,1,1)=MID(L138,1,1))+(MID(M$9,1,1)=MID(M138,1,1))+(MID(N$9,1,1)=MID(N138,1,1))+(MID(O$9,1,1)=MID(O138,1,1))))</f>
      </c>
      <c r="R138" s="63">
        <f ca="1">IF(A138="","",OFFSET('VEW-Systeme'!A131,0,0))</f>
      </c>
      <c r="S138" s="103">
        <f ca="1" t="shared" si="15"/>
      </c>
      <c r="U138" s="2"/>
      <c r="AH138" s="1"/>
      <c r="AI138" s="1"/>
    </row>
    <row r="139" spans="1:35" ht="12.75" customHeight="1">
      <c r="A139" s="102">
        <f aca="true" t="shared" si="24" ref="A139:A159">IF(ROW()-9&gt;S$7,"",ROW()-9)</f>
      </c>
      <c r="C139" s="74">
        <f t="shared" si="22"/>
      </c>
      <c r="D139" s="62">
        <f t="shared" si="22"/>
      </c>
      <c r="E139" s="62">
        <f t="shared" si="22"/>
      </c>
      <c r="F139" s="62">
        <f t="shared" si="22"/>
      </c>
      <c r="G139" s="62">
        <f t="shared" si="22"/>
      </c>
      <c r="H139" s="62">
        <f t="shared" si="22"/>
      </c>
      <c r="I139" s="62">
        <f t="shared" si="22"/>
      </c>
      <c r="J139" s="62">
        <f t="shared" si="22"/>
      </c>
      <c r="K139" s="62">
        <f t="shared" si="22"/>
      </c>
      <c r="L139" s="62">
        <f t="shared" si="22"/>
      </c>
      <c r="M139" s="62">
        <f t="shared" si="22"/>
      </c>
      <c r="N139" s="62">
        <f t="shared" si="22"/>
      </c>
      <c r="O139" s="62">
        <f t="shared" si="22"/>
      </c>
      <c r="P139" s="81"/>
      <c r="Q139" s="73">
        <f t="shared" si="23"/>
      </c>
      <c r="R139" s="63">
        <f ca="1">IF(A139="","",OFFSET('VEW-Systeme'!A132,0,0))</f>
      </c>
      <c r="S139" s="103">
        <f aca="true" ca="1" t="shared" si="25" ref="S139:S159">IF(S$8&lt;13,"",IF(Q139&gt;4,"",OFFSET(S$2,Q139-1,0)))</f>
      </c>
      <c r="U139" s="2"/>
      <c r="AH139" s="1"/>
      <c r="AI139" s="1"/>
    </row>
    <row r="140" spans="1:35" ht="12.75" customHeight="1">
      <c r="A140" s="102">
        <f t="shared" si="24"/>
      </c>
      <c r="C140" s="74">
        <f aca="true" t="shared" si="26" ref="C140:O149">IF($A140="","",IF(C$6=1,C$8,IF(C$6=3,MID($R140,C$7+1,1),IF(MID($R140,C$7+1,1)="a",MID(SUBSTITUTE(102,C$8,""),1,1),MID(SUBSTITUTE(102,C$8,""),2,1)))))</f>
      </c>
      <c r="D140" s="62">
        <f t="shared" si="26"/>
      </c>
      <c r="E140" s="62">
        <f t="shared" si="26"/>
      </c>
      <c r="F140" s="62">
        <f t="shared" si="26"/>
      </c>
      <c r="G140" s="62">
        <f t="shared" si="26"/>
      </c>
      <c r="H140" s="62">
        <f t="shared" si="26"/>
      </c>
      <c r="I140" s="62">
        <f t="shared" si="26"/>
      </c>
      <c r="J140" s="62">
        <f t="shared" si="26"/>
      </c>
      <c r="K140" s="62">
        <f t="shared" si="26"/>
      </c>
      <c r="L140" s="62">
        <f t="shared" si="26"/>
      </c>
      <c r="M140" s="62">
        <f t="shared" si="26"/>
      </c>
      <c r="N140" s="62">
        <f t="shared" si="26"/>
      </c>
      <c r="O140" s="62">
        <f t="shared" si="26"/>
      </c>
      <c r="P140" s="81"/>
      <c r="Q140" s="73">
        <f t="shared" si="23"/>
      </c>
      <c r="R140" s="63">
        <f ca="1">IF(A140="","",OFFSET('VEW-Systeme'!A133,0,0))</f>
      </c>
      <c r="S140" s="103">
        <f ca="1" t="shared" si="25"/>
      </c>
      <c r="U140" s="2"/>
      <c r="AH140" s="1"/>
      <c r="AI140" s="1"/>
    </row>
    <row r="141" spans="1:35" ht="12.75" customHeight="1">
      <c r="A141" s="102">
        <f t="shared" si="24"/>
      </c>
      <c r="C141" s="74">
        <f t="shared" si="26"/>
      </c>
      <c r="D141" s="62">
        <f t="shared" si="26"/>
      </c>
      <c r="E141" s="62">
        <f t="shared" si="26"/>
      </c>
      <c r="F141" s="62">
        <f t="shared" si="26"/>
      </c>
      <c r="G141" s="62">
        <f t="shared" si="26"/>
      </c>
      <c r="H141" s="62">
        <f t="shared" si="26"/>
      </c>
      <c r="I141" s="62">
        <f t="shared" si="26"/>
      </c>
      <c r="J141" s="62">
        <f t="shared" si="26"/>
      </c>
      <c r="K141" s="62">
        <f t="shared" si="26"/>
      </c>
      <c r="L141" s="62">
        <f t="shared" si="26"/>
      </c>
      <c r="M141" s="62">
        <f t="shared" si="26"/>
      </c>
      <c r="N141" s="62">
        <f t="shared" si="26"/>
      </c>
      <c r="O141" s="62">
        <f t="shared" si="26"/>
      </c>
      <c r="P141" s="81"/>
      <c r="Q141" s="73">
        <f t="shared" si="23"/>
      </c>
      <c r="R141" s="63">
        <f ca="1">IF(A141="","",OFFSET('VEW-Systeme'!A134,0,0))</f>
      </c>
      <c r="S141" s="103">
        <f ca="1" t="shared" si="25"/>
      </c>
      <c r="U141" s="2"/>
      <c r="AH141" s="1"/>
      <c r="AI141" s="1"/>
    </row>
    <row r="142" spans="1:35" ht="12.75" customHeight="1">
      <c r="A142" s="102">
        <f t="shared" si="24"/>
      </c>
      <c r="C142" s="74">
        <f t="shared" si="26"/>
      </c>
      <c r="D142" s="62">
        <f t="shared" si="26"/>
      </c>
      <c r="E142" s="62">
        <f t="shared" si="26"/>
      </c>
      <c r="F142" s="62">
        <f t="shared" si="26"/>
      </c>
      <c r="G142" s="62">
        <f t="shared" si="26"/>
      </c>
      <c r="H142" s="62">
        <f t="shared" si="26"/>
      </c>
      <c r="I142" s="62">
        <f t="shared" si="26"/>
      </c>
      <c r="J142" s="62">
        <f t="shared" si="26"/>
      </c>
      <c r="K142" s="62">
        <f t="shared" si="26"/>
      </c>
      <c r="L142" s="62">
        <f t="shared" si="26"/>
      </c>
      <c r="M142" s="62">
        <f t="shared" si="26"/>
      </c>
      <c r="N142" s="62">
        <f t="shared" si="26"/>
      </c>
      <c r="O142" s="62">
        <f t="shared" si="26"/>
      </c>
      <c r="P142" s="81"/>
      <c r="Q142" s="73">
        <f t="shared" si="23"/>
      </c>
      <c r="R142" s="63">
        <f ca="1">IF(A142="","",OFFSET('VEW-Systeme'!A135,0,0))</f>
      </c>
      <c r="S142" s="103">
        <f ca="1" t="shared" si="25"/>
      </c>
      <c r="U142" s="2"/>
      <c r="AH142" s="1"/>
      <c r="AI142" s="1"/>
    </row>
    <row r="143" spans="1:35" ht="12.75" customHeight="1">
      <c r="A143" s="102">
        <f t="shared" si="24"/>
      </c>
      <c r="C143" s="74">
        <f t="shared" si="26"/>
      </c>
      <c r="D143" s="62">
        <f t="shared" si="26"/>
      </c>
      <c r="E143" s="62">
        <f t="shared" si="26"/>
      </c>
      <c r="F143" s="62">
        <f t="shared" si="26"/>
      </c>
      <c r="G143" s="62">
        <f t="shared" si="26"/>
      </c>
      <c r="H143" s="62">
        <f t="shared" si="26"/>
      </c>
      <c r="I143" s="62">
        <f t="shared" si="26"/>
      </c>
      <c r="J143" s="62">
        <f t="shared" si="26"/>
      </c>
      <c r="K143" s="62">
        <f t="shared" si="26"/>
      </c>
      <c r="L143" s="62">
        <f t="shared" si="26"/>
      </c>
      <c r="M143" s="62">
        <f t="shared" si="26"/>
      </c>
      <c r="N143" s="62">
        <f t="shared" si="26"/>
      </c>
      <c r="O143" s="62">
        <f t="shared" si="26"/>
      </c>
      <c r="P143" s="81"/>
      <c r="Q143" s="73">
        <f t="shared" si="23"/>
      </c>
      <c r="R143" s="63">
        <f ca="1">IF(A143="","",OFFSET('VEW-Systeme'!A136,0,0))</f>
      </c>
      <c r="S143" s="103">
        <f ca="1" t="shared" si="25"/>
      </c>
      <c r="U143" s="2"/>
      <c r="AH143" s="1"/>
      <c r="AI143" s="1"/>
    </row>
    <row r="144" spans="1:35" ht="12.75" customHeight="1">
      <c r="A144" s="102">
        <f t="shared" si="24"/>
      </c>
      <c r="C144" s="74">
        <f t="shared" si="26"/>
      </c>
      <c r="D144" s="62">
        <f t="shared" si="26"/>
      </c>
      <c r="E144" s="62">
        <f t="shared" si="26"/>
      </c>
      <c r="F144" s="62">
        <f t="shared" si="26"/>
      </c>
      <c r="G144" s="62">
        <f t="shared" si="26"/>
      </c>
      <c r="H144" s="62">
        <f t="shared" si="26"/>
      </c>
      <c r="I144" s="62">
        <f t="shared" si="26"/>
      </c>
      <c r="J144" s="62">
        <f t="shared" si="26"/>
      </c>
      <c r="K144" s="62">
        <f t="shared" si="26"/>
      </c>
      <c r="L144" s="62">
        <f t="shared" si="26"/>
      </c>
      <c r="M144" s="62">
        <f t="shared" si="26"/>
      </c>
      <c r="N144" s="62">
        <f t="shared" si="26"/>
      </c>
      <c r="O144" s="62">
        <f t="shared" si="26"/>
      </c>
      <c r="P144" s="81"/>
      <c r="Q144" s="73">
        <f t="shared" si="23"/>
      </c>
      <c r="R144" s="63">
        <f ca="1">IF(A144="","",OFFSET('VEW-Systeme'!A137,0,0))</f>
      </c>
      <c r="S144" s="103">
        <f ca="1" t="shared" si="25"/>
      </c>
      <c r="U144" s="2"/>
      <c r="AH144" s="1"/>
      <c r="AI144" s="1"/>
    </row>
    <row r="145" spans="1:35" ht="12.75" customHeight="1">
      <c r="A145" s="102">
        <f t="shared" si="24"/>
      </c>
      <c r="C145" s="74">
        <f t="shared" si="26"/>
      </c>
      <c r="D145" s="62">
        <f t="shared" si="26"/>
      </c>
      <c r="E145" s="62">
        <f t="shared" si="26"/>
      </c>
      <c r="F145" s="62">
        <f t="shared" si="26"/>
      </c>
      <c r="G145" s="62">
        <f t="shared" si="26"/>
      </c>
      <c r="H145" s="62">
        <f t="shared" si="26"/>
      </c>
      <c r="I145" s="62">
        <f t="shared" si="26"/>
      </c>
      <c r="J145" s="62">
        <f t="shared" si="26"/>
      </c>
      <c r="K145" s="62">
        <f t="shared" si="26"/>
      </c>
      <c r="L145" s="62">
        <f t="shared" si="26"/>
      </c>
      <c r="M145" s="62">
        <f t="shared" si="26"/>
      </c>
      <c r="N145" s="62">
        <f t="shared" si="26"/>
      </c>
      <c r="O145" s="62">
        <f t="shared" si="26"/>
      </c>
      <c r="P145" s="81"/>
      <c r="Q145" s="73">
        <f t="shared" si="23"/>
      </c>
      <c r="R145" s="63">
        <f ca="1">IF(A145="","",OFFSET('VEW-Systeme'!A138,0,0))</f>
      </c>
      <c r="S145" s="103">
        <f ca="1" t="shared" si="25"/>
      </c>
      <c r="U145" s="2"/>
      <c r="AH145" s="1"/>
      <c r="AI145" s="1"/>
    </row>
    <row r="146" spans="1:35" ht="12.75" customHeight="1">
      <c r="A146" s="102">
        <f t="shared" si="24"/>
      </c>
      <c r="C146" s="74">
        <f t="shared" si="26"/>
      </c>
      <c r="D146" s="62">
        <f t="shared" si="26"/>
      </c>
      <c r="E146" s="62">
        <f t="shared" si="26"/>
      </c>
      <c r="F146" s="62">
        <f t="shared" si="26"/>
      </c>
      <c r="G146" s="62">
        <f t="shared" si="26"/>
      </c>
      <c r="H146" s="62">
        <f t="shared" si="26"/>
      </c>
      <c r="I146" s="62">
        <f t="shared" si="26"/>
      </c>
      <c r="J146" s="62">
        <f t="shared" si="26"/>
      </c>
      <c r="K146" s="62">
        <f t="shared" si="26"/>
      </c>
      <c r="L146" s="62">
        <f t="shared" si="26"/>
      </c>
      <c r="M146" s="62">
        <f t="shared" si="26"/>
      </c>
      <c r="N146" s="62">
        <f t="shared" si="26"/>
      </c>
      <c r="O146" s="62">
        <f t="shared" si="26"/>
      </c>
      <c r="P146" s="81"/>
      <c r="Q146" s="73">
        <f t="shared" si="23"/>
      </c>
      <c r="R146" s="63">
        <f ca="1">IF(A146="","",OFFSET('VEW-Systeme'!A139,0,0))</f>
      </c>
      <c r="S146" s="103">
        <f ca="1" t="shared" si="25"/>
      </c>
      <c r="U146" s="2"/>
      <c r="AH146" s="1"/>
      <c r="AI146" s="1"/>
    </row>
    <row r="147" spans="1:35" ht="12.75" customHeight="1">
      <c r="A147" s="102">
        <f t="shared" si="24"/>
      </c>
      <c r="C147" s="74">
        <f t="shared" si="26"/>
      </c>
      <c r="D147" s="62">
        <f t="shared" si="26"/>
      </c>
      <c r="E147" s="62">
        <f t="shared" si="26"/>
      </c>
      <c r="F147" s="62">
        <f t="shared" si="26"/>
      </c>
      <c r="G147" s="62">
        <f t="shared" si="26"/>
      </c>
      <c r="H147" s="62">
        <f t="shared" si="26"/>
      </c>
      <c r="I147" s="62">
        <f t="shared" si="26"/>
      </c>
      <c r="J147" s="62">
        <f t="shared" si="26"/>
      </c>
      <c r="K147" s="62">
        <f t="shared" si="26"/>
      </c>
      <c r="L147" s="62">
        <f t="shared" si="26"/>
      </c>
      <c r="M147" s="62">
        <f t="shared" si="26"/>
      </c>
      <c r="N147" s="62">
        <f t="shared" si="26"/>
      </c>
      <c r="O147" s="62">
        <f t="shared" si="26"/>
      </c>
      <c r="P147" s="81"/>
      <c r="Q147" s="73">
        <f t="shared" si="23"/>
      </c>
      <c r="R147" s="63">
        <f ca="1">IF(A147="","",OFFSET('VEW-Systeme'!A140,0,0))</f>
      </c>
      <c r="S147" s="103">
        <f ca="1" t="shared" si="25"/>
      </c>
      <c r="U147" s="2"/>
      <c r="AH147" s="1"/>
      <c r="AI147" s="1"/>
    </row>
    <row r="148" spans="1:35" ht="12.75" customHeight="1">
      <c r="A148" s="102">
        <f t="shared" si="24"/>
      </c>
      <c r="C148" s="74">
        <f t="shared" si="26"/>
      </c>
      <c r="D148" s="62">
        <f t="shared" si="26"/>
      </c>
      <c r="E148" s="62">
        <f t="shared" si="26"/>
      </c>
      <c r="F148" s="62">
        <f t="shared" si="26"/>
      </c>
      <c r="G148" s="62">
        <f t="shared" si="26"/>
      </c>
      <c r="H148" s="62">
        <f t="shared" si="26"/>
      </c>
      <c r="I148" s="62">
        <f t="shared" si="26"/>
      </c>
      <c r="J148" s="62">
        <f t="shared" si="26"/>
      </c>
      <c r="K148" s="62">
        <f t="shared" si="26"/>
      </c>
      <c r="L148" s="62">
        <f t="shared" si="26"/>
      </c>
      <c r="M148" s="62">
        <f t="shared" si="26"/>
      </c>
      <c r="N148" s="62">
        <f t="shared" si="26"/>
      </c>
      <c r="O148" s="62">
        <f t="shared" si="26"/>
      </c>
      <c r="P148" s="81"/>
      <c r="Q148" s="73">
        <f t="shared" si="23"/>
      </c>
      <c r="R148" s="63">
        <f ca="1">IF(A148="","",OFFSET('VEW-Systeme'!A141,0,0))</f>
      </c>
      <c r="S148" s="103">
        <f ca="1" t="shared" si="25"/>
      </c>
      <c r="U148" s="2"/>
      <c r="AH148" s="1"/>
      <c r="AI148" s="1"/>
    </row>
    <row r="149" spans="1:35" ht="12.75" customHeight="1">
      <c r="A149" s="102">
        <f t="shared" si="24"/>
      </c>
      <c r="C149" s="74">
        <f t="shared" si="26"/>
      </c>
      <c r="D149" s="62">
        <f t="shared" si="26"/>
      </c>
      <c r="E149" s="62">
        <f t="shared" si="26"/>
      </c>
      <c r="F149" s="62">
        <f t="shared" si="26"/>
      </c>
      <c r="G149" s="62">
        <f t="shared" si="26"/>
      </c>
      <c r="H149" s="62">
        <f t="shared" si="26"/>
      </c>
      <c r="I149" s="62">
        <f t="shared" si="26"/>
      </c>
      <c r="J149" s="62">
        <f t="shared" si="26"/>
      </c>
      <c r="K149" s="62">
        <f t="shared" si="26"/>
      </c>
      <c r="L149" s="62">
        <f t="shared" si="26"/>
      </c>
      <c r="M149" s="62">
        <f t="shared" si="26"/>
      </c>
      <c r="N149" s="62">
        <f t="shared" si="26"/>
      </c>
      <c r="O149" s="62">
        <f t="shared" si="26"/>
      </c>
      <c r="P149" s="81"/>
      <c r="Q149" s="73">
        <f t="shared" si="23"/>
      </c>
      <c r="R149" s="63">
        <f ca="1">IF(A149="","",OFFSET('VEW-Systeme'!A142,0,0))</f>
      </c>
      <c r="S149" s="103">
        <f ca="1" t="shared" si="25"/>
      </c>
      <c r="U149" s="2"/>
      <c r="AH149" s="1"/>
      <c r="AI149" s="1"/>
    </row>
    <row r="150" spans="1:35" ht="12.75" customHeight="1">
      <c r="A150" s="102">
        <f t="shared" si="24"/>
      </c>
      <c r="C150" s="74">
        <f aca="true" t="shared" si="27" ref="C150:O159">IF($A150="","",IF(C$6=1,C$8,IF(C$6=3,MID($R150,C$7+1,1),IF(MID($R150,C$7+1,1)="a",MID(SUBSTITUTE(102,C$8,""),1,1),MID(SUBSTITUTE(102,C$8,""),2,1)))))</f>
      </c>
      <c r="D150" s="62">
        <f t="shared" si="27"/>
      </c>
      <c r="E150" s="62">
        <f t="shared" si="27"/>
      </c>
      <c r="F150" s="62">
        <f t="shared" si="27"/>
      </c>
      <c r="G150" s="62">
        <f t="shared" si="27"/>
      </c>
      <c r="H150" s="62">
        <f t="shared" si="27"/>
      </c>
      <c r="I150" s="62">
        <f t="shared" si="27"/>
      </c>
      <c r="J150" s="62">
        <f t="shared" si="27"/>
      </c>
      <c r="K150" s="62">
        <f t="shared" si="27"/>
      </c>
      <c r="L150" s="62">
        <f t="shared" si="27"/>
      </c>
      <c r="M150" s="62">
        <f t="shared" si="27"/>
      </c>
      <c r="N150" s="62">
        <f t="shared" si="27"/>
      </c>
      <c r="O150" s="62">
        <f t="shared" si="27"/>
      </c>
      <c r="P150" s="81"/>
      <c r="Q150" s="73">
        <f t="shared" si="23"/>
      </c>
      <c r="R150" s="63">
        <f ca="1">IF(A150="","",OFFSET('VEW-Systeme'!A143,0,0))</f>
      </c>
      <c r="S150" s="103">
        <f ca="1" t="shared" si="25"/>
      </c>
      <c r="U150" s="2"/>
      <c r="AH150" s="1"/>
      <c r="AI150" s="1"/>
    </row>
    <row r="151" spans="1:35" ht="12.75" customHeight="1">
      <c r="A151" s="102">
        <f t="shared" si="24"/>
      </c>
      <c r="C151" s="74">
        <f t="shared" si="27"/>
      </c>
      <c r="D151" s="62">
        <f t="shared" si="27"/>
      </c>
      <c r="E151" s="62">
        <f t="shared" si="27"/>
      </c>
      <c r="F151" s="62">
        <f t="shared" si="27"/>
      </c>
      <c r="G151" s="62">
        <f t="shared" si="27"/>
      </c>
      <c r="H151" s="62">
        <f t="shared" si="27"/>
      </c>
      <c r="I151" s="62">
        <f t="shared" si="27"/>
      </c>
      <c r="J151" s="62">
        <f t="shared" si="27"/>
      </c>
      <c r="K151" s="62">
        <f t="shared" si="27"/>
      </c>
      <c r="L151" s="62">
        <f t="shared" si="27"/>
      </c>
      <c r="M151" s="62">
        <f t="shared" si="27"/>
      </c>
      <c r="N151" s="62">
        <f t="shared" si="27"/>
      </c>
      <c r="O151" s="62">
        <f t="shared" si="27"/>
      </c>
      <c r="P151" s="81"/>
      <c r="Q151" s="73">
        <f t="shared" si="23"/>
      </c>
      <c r="R151" s="63">
        <f ca="1">IF(A151="","",OFFSET('VEW-Systeme'!A144,0,0))</f>
      </c>
      <c r="S151" s="103">
        <f ca="1" t="shared" si="25"/>
      </c>
      <c r="U151" s="2"/>
      <c r="AH151" s="1"/>
      <c r="AI151" s="1"/>
    </row>
    <row r="152" spans="1:35" ht="12.75" customHeight="1">
      <c r="A152" s="102">
        <f t="shared" si="24"/>
      </c>
      <c r="C152" s="74">
        <f t="shared" si="27"/>
      </c>
      <c r="D152" s="62">
        <f t="shared" si="27"/>
      </c>
      <c r="E152" s="62">
        <f t="shared" si="27"/>
      </c>
      <c r="F152" s="62">
        <f t="shared" si="27"/>
      </c>
      <c r="G152" s="62">
        <f t="shared" si="27"/>
      </c>
      <c r="H152" s="62">
        <f t="shared" si="27"/>
      </c>
      <c r="I152" s="62">
        <f t="shared" si="27"/>
      </c>
      <c r="J152" s="62">
        <f t="shared" si="27"/>
      </c>
      <c r="K152" s="62">
        <f t="shared" si="27"/>
      </c>
      <c r="L152" s="62">
        <f t="shared" si="27"/>
      </c>
      <c r="M152" s="62">
        <f t="shared" si="27"/>
      </c>
      <c r="N152" s="62">
        <f t="shared" si="27"/>
      </c>
      <c r="O152" s="62">
        <f t="shared" si="27"/>
      </c>
      <c r="P152" s="81"/>
      <c r="Q152" s="73">
        <f t="shared" si="23"/>
      </c>
      <c r="R152" s="63">
        <f ca="1">IF(A152="","",OFFSET('VEW-Systeme'!A145,0,0))</f>
      </c>
      <c r="S152" s="103">
        <f ca="1" t="shared" si="25"/>
      </c>
      <c r="U152" s="2"/>
      <c r="AH152" s="1"/>
      <c r="AI152" s="1"/>
    </row>
    <row r="153" spans="1:35" ht="12.75" customHeight="1">
      <c r="A153" s="102">
        <f t="shared" si="24"/>
      </c>
      <c r="C153" s="74">
        <f t="shared" si="27"/>
      </c>
      <c r="D153" s="62">
        <f t="shared" si="27"/>
      </c>
      <c r="E153" s="62">
        <f t="shared" si="27"/>
      </c>
      <c r="F153" s="62">
        <f t="shared" si="27"/>
      </c>
      <c r="G153" s="62">
        <f t="shared" si="27"/>
      </c>
      <c r="H153" s="62">
        <f t="shared" si="27"/>
      </c>
      <c r="I153" s="62">
        <f t="shared" si="27"/>
      </c>
      <c r="J153" s="62">
        <f t="shared" si="27"/>
      </c>
      <c r="K153" s="62">
        <f t="shared" si="27"/>
      </c>
      <c r="L153" s="62">
        <f t="shared" si="27"/>
      </c>
      <c r="M153" s="62">
        <f t="shared" si="27"/>
      </c>
      <c r="N153" s="62">
        <f t="shared" si="27"/>
      </c>
      <c r="O153" s="62">
        <f t="shared" si="27"/>
      </c>
      <c r="P153" s="81"/>
      <c r="Q153" s="73">
        <f t="shared" si="23"/>
      </c>
      <c r="R153" s="63">
        <f ca="1">IF(A153="","",OFFSET('VEW-Systeme'!A146,0,0))</f>
      </c>
      <c r="S153" s="103">
        <f ca="1" t="shared" si="25"/>
      </c>
      <c r="U153" s="2"/>
      <c r="AH153" s="1"/>
      <c r="AI153" s="1"/>
    </row>
    <row r="154" spans="1:35" ht="12.75" customHeight="1">
      <c r="A154" s="102">
        <f t="shared" si="24"/>
      </c>
      <c r="C154" s="74">
        <f t="shared" si="27"/>
      </c>
      <c r="D154" s="62">
        <f t="shared" si="27"/>
      </c>
      <c r="E154" s="62">
        <f t="shared" si="27"/>
      </c>
      <c r="F154" s="62">
        <f t="shared" si="27"/>
      </c>
      <c r="G154" s="62">
        <f t="shared" si="27"/>
      </c>
      <c r="H154" s="62">
        <f t="shared" si="27"/>
      </c>
      <c r="I154" s="62">
        <f t="shared" si="27"/>
      </c>
      <c r="J154" s="62">
        <f t="shared" si="27"/>
      </c>
      <c r="K154" s="62">
        <f t="shared" si="27"/>
      </c>
      <c r="L154" s="62">
        <f t="shared" si="27"/>
      </c>
      <c r="M154" s="62">
        <f t="shared" si="27"/>
      </c>
      <c r="N154" s="62">
        <f t="shared" si="27"/>
      </c>
      <c r="O154" s="62">
        <f t="shared" si="27"/>
      </c>
      <c r="P154" s="81"/>
      <c r="Q154" s="73">
        <f t="shared" si="23"/>
      </c>
      <c r="R154" s="63">
        <f ca="1">IF(A154="","",OFFSET('VEW-Systeme'!A147,0,0))</f>
      </c>
      <c r="S154" s="103">
        <f ca="1" t="shared" si="25"/>
      </c>
      <c r="U154" s="2"/>
      <c r="AH154" s="1"/>
      <c r="AI154" s="1"/>
    </row>
    <row r="155" spans="1:35" ht="12.75" customHeight="1">
      <c r="A155" s="102">
        <f t="shared" si="24"/>
      </c>
      <c r="C155" s="74">
        <f t="shared" si="27"/>
      </c>
      <c r="D155" s="62">
        <f t="shared" si="27"/>
      </c>
      <c r="E155" s="62">
        <f t="shared" si="27"/>
      </c>
      <c r="F155" s="62">
        <f t="shared" si="27"/>
      </c>
      <c r="G155" s="62">
        <f t="shared" si="27"/>
      </c>
      <c r="H155" s="62">
        <f t="shared" si="27"/>
      </c>
      <c r="I155" s="62">
        <f t="shared" si="27"/>
      </c>
      <c r="J155" s="62">
        <f t="shared" si="27"/>
      </c>
      <c r="K155" s="62">
        <f t="shared" si="27"/>
      </c>
      <c r="L155" s="62">
        <f t="shared" si="27"/>
      </c>
      <c r="M155" s="62">
        <f t="shared" si="27"/>
      </c>
      <c r="N155" s="62">
        <f t="shared" si="27"/>
      </c>
      <c r="O155" s="62">
        <f t="shared" si="27"/>
      </c>
      <c r="P155" s="81"/>
      <c r="Q155" s="73">
        <f t="shared" si="23"/>
      </c>
      <c r="R155" s="63">
        <f ca="1">IF(A155="","",OFFSET('VEW-Systeme'!A148,0,0))</f>
      </c>
      <c r="S155" s="103">
        <f ca="1" t="shared" si="25"/>
      </c>
      <c r="U155" s="2"/>
      <c r="AH155" s="1"/>
      <c r="AI155" s="1"/>
    </row>
    <row r="156" spans="1:35" ht="12.75" customHeight="1">
      <c r="A156" s="102">
        <f t="shared" si="24"/>
      </c>
      <c r="C156" s="74">
        <f t="shared" si="27"/>
      </c>
      <c r="D156" s="62">
        <f t="shared" si="27"/>
      </c>
      <c r="E156" s="62">
        <f t="shared" si="27"/>
      </c>
      <c r="F156" s="62">
        <f t="shared" si="27"/>
      </c>
      <c r="G156" s="62">
        <f t="shared" si="27"/>
      </c>
      <c r="H156" s="62">
        <f t="shared" si="27"/>
      </c>
      <c r="I156" s="62">
        <f t="shared" si="27"/>
      </c>
      <c r="J156" s="62">
        <f t="shared" si="27"/>
      </c>
      <c r="K156" s="62">
        <f t="shared" si="27"/>
      </c>
      <c r="L156" s="62">
        <f t="shared" si="27"/>
      </c>
      <c r="M156" s="62">
        <f t="shared" si="27"/>
      </c>
      <c r="N156" s="62">
        <f t="shared" si="27"/>
      </c>
      <c r="O156" s="62">
        <f t="shared" si="27"/>
      </c>
      <c r="P156" s="81"/>
      <c r="Q156" s="73">
        <f t="shared" si="23"/>
      </c>
      <c r="R156" s="63">
        <f ca="1">IF(A156="","",OFFSET('VEW-Systeme'!A149,0,0))</f>
      </c>
      <c r="S156" s="103">
        <f ca="1" t="shared" si="25"/>
      </c>
      <c r="U156" s="2"/>
      <c r="AH156" s="1"/>
      <c r="AI156" s="1"/>
    </row>
    <row r="157" spans="1:35" ht="12.75" customHeight="1">
      <c r="A157" s="102">
        <f t="shared" si="24"/>
      </c>
      <c r="C157" s="74">
        <f t="shared" si="27"/>
      </c>
      <c r="D157" s="62">
        <f t="shared" si="27"/>
      </c>
      <c r="E157" s="62">
        <f t="shared" si="27"/>
      </c>
      <c r="F157" s="62">
        <f t="shared" si="27"/>
      </c>
      <c r="G157" s="62">
        <f t="shared" si="27"/>
      </c>
      <c r="H157" s="62">
        <f t="shared" si="27"/>
      </c>
      <c r="I157" s="62">
        <f t="shared" si="27"/>
      </c>
      <c r="J157" s="62">
        <f t="shared" si="27"/>
      </c>
      <c r="K157" s="62">
        <f t="shared" si="27"/>
      </c>
      <c r="L157" s="62">
        <f t="shared" si="27"/>
      </c>
      <c r="M157" s="62">
        <f t="shared" si="27"/>
      </c>
      <c r="N157" s="62">
        <f t="shared" si="27"/>
      </c>
      <c r="O157" s="62">
        <f t="shared" si="27"/>
      </c>
      <c r="P157" s="81"/>
      <c r="Q157" s="73">
        <f t="shared" si="23"/>
      </c>
      <c r="R157" s="63">
        <f ca="1">IF(A157="","",OFFSET('VEW-Systeme'!A150,0,0))</f>
      </c>
      <c r="S157" s="103">
        <f ca="1" t="shared" si="25"/>
      </c>
      <c r="U157" s="2"/>
      <c r="AH157" s="1"/>
      <c r="AI157" s="1"/>
    </row>
    <row r="158" spans="1:35" ht="12.75" customHeight="1">
      <c r="A158" s="102">
        <f t="shared" si="24"/>
      </c>
      <c r="C158" s="74">
        <f t="shared" si="27"/>
      </c>
      <c r="D158" s="62">
        <f t="shared" si="27"/>
      </c>
      <c r="E158" s="62">
        <f t="shared" si="27"/>
      </c>
      <c r="F158" s="62">
        <f t="shared" si="27"/>
      </c>
      <c r="G158" s="62">
        <f t="shared" si="27"/>
      </c>
      <c r="H158" s="62">
        <f t="shared" si="27"/>
      </c>
      <c r="I158" s="62">
        <f t="shared" si="27"/>
      </c>
      <c r="J158" s="62">
        <f t="shared" si="27"/>
      </c>
      <c r="K158" s="62">
        <f t="shared" si="27"/>
      </c>
      <c r="L158" s="62">
        <f t="shared" si="27"/>
      </c>
      <c r="M158" s="62">
        <f t="shared" si="27"/>
      </c>
      <c r="N158" s="62">
        <f t="shared" si="27"/>
      </c>
      <c r="O158" s="62">
        <f t="shared" si="27"/>
      </c>
      <c r="P158" s="81"/>
      <c r="Q158" s="73">
        <f t="shared" si="23"/>
      </c>
      <c r="R158" s="63">
        <f ca="1">IF(A158="","",OFFSET('VEW-Systeme'!A151,0,0))</f>
      </c>
      <c r="S158" s="103">
        <f ca="1" t="shared" si="25"/>
      </c>
      <c r="U158" s="2"/>
      <c r="AH158" s="1"/>
      <c r="AI158" s="1"/>
    </row>
    <row r="159" spans="1:35" ht="12.75" customHeight="1">
      <c r="A159" s="102">
        <f t="shared" si="24"/>
      </c>
      <c r="C159" s="74">
        <f t="shared" si="27"/>
      </c>
      <c r="D159" s="62">
        <f t="shared" si="27"/>
      </c>
      <c r="E159" s="62">
        <f t="shared" si="27"/>
      </c>
      <c r="F159" s="62">
        <f t="shared" si="27"/>
      </c>
      <c r="G159" s="62">
        <f t="shared" si="27"/>
      </c>
      <c r="H159" s="62">
        <f t="shared" si="27"/>
      </c>
      <c r="I159" s="62">
        <f t="shared" si="27"/>
      </c>
      <c r="J159" s="62">
        <f t="shared" si="27"/>
      </c>
      <c r="K159" s="62">
        <f t="shared" si="27"/>
      </c>
      <c r="L159" s="62">
        <f t="shared" si="27"/>
      </c>
      <c r="M159" s="62">
        <f t="shared" si="27"/>
      </c>
      <c r="N159" s="62">
        <f t="shared" si="27"/>
      </c>
      <c r="O159" s="62">
        <f t="shared" si="27"/>
      </c>
      <c r="P159" s="81"/>
      <c r="Q159" s="73">
        <f t="shared" si="23"/>
      </c>
      <c r="R159" s="63">
        <f ca="1">IF(A159="","",OFFSET('VEW-Systeme'!A152,0,0))</f>
      </c>
      <c r="S159" s="103">
        <f ca="1" t="shared" si="25"/>
      </c>
      <c r="U159" s="2"/>
      <c r="AH159" s="1"/>
      <c r="AI159" s="1"/>
    </row>
    <row r="160" spans="1:38" s="30" customFormat="1" ht="12.75" customHeight="1">
      <c r="A160" s="104"/>
      <c r="B160" s="80"/>
      <c r="C160" s="75"/>
      <c r="D160" s="25"/>
      <c r="E160" s="25"/>
      <c r="F160" s="25"/>
      <c r="G160" s="25"/>
      <c r="H160" s="25"/>
      <c r="I160" s="25"/>
      <c r="J160" s="25"/>
      <c r="K160" s="25"/>
      <c r="L160" s="26"/>
      <c r="M160" s="27"/>
      <c r="N160" s="27"/>
      <c r="O160" s="28"/>
      <c r="P160" s="82"/>
      <c r="Q160" s="29"/>
      <c r="R160" s="64"/>
      <c r="S160" s="105"/>
      <c r="T160" s="2"/>
      <c r="U160" s="6"/>
      <c r="V160" s="2"/>
      <c r="W160" s="2"/>
      <c r="X160" s="2"/>
      <c r="Y160" s="2"/>
      <c r="Z160" s="2"/>
      <c r="AA160" s="2"/>
      <c r="AB160" s="2"/>
      <c r="AC160" s="2"/>
      <c r="AD160" s="2"/>
      <c r="AE160" s="2"/>
      <c r="AF160" s="2"/>
      <c r="AG160" s="2"/>
      <c r="AH160" s="2"/>
      <c r="AI160" s="2"/>
      <c r="AJ160" s="1"/>
      <c r="AK160" s="1"/>
      <c r="AL160" s="1"/>
    </row>
    <row r="161" ht="12.75" customHeight="1">
      <c r="U161" s="2"/>
    </row>
    <row r="162" spans="19:38" ht="12.75" customHeight="1">
      <c r="S162" s="108"/>
      <c r="U162" s="2"/>
      <c r="AJ162" s="2"/>
      <c r="AK162" s="2"/>
      <c r="AL162" s="2"/>
    </row>
    <row r="163" spans="19:38" ht="12.75" customHeight="1">
      <c r="S163" s="108"/>
      <c r="U163" s="2"/>
      <c r="AJ163" s="2"/>
      <c r="AK163" s="2"/>
      <c r="AL163" s="2"/>
    </row>
    <row r="164" spans="19:38" ht="12.75" customHeight="1">
      <c r="S164" s="108"/>
      <c r="U164" s="2"/>
      <c r="AJ164" s="2"/>
      <c r="AK164" s="2"/>
      <c r="AL164" s="2"/>
    </row>
    <row r="165" spans="19:38" ht="12.75" customHeight="1">
      <c r="S165" s="108"/>
      <c r="U165" s="2"/>
      <c r="AJ165" s="2"/>
      <c r="AK165" s="2"/>
      <c r="AL165" s="2"/>
    </row>
    <row r="166" spans="19:38" ht="12.75" customHeight="1">
      <c r="S166" s="108"/>
      <c r="U166" s="2"/>
      <c r="AJ166" s="2"/>
      <c r="AK166" s="2"/>
      <c r="AL166" s="2"/>
    </row>
    <row r="167" spans="19:38" ht="12.75" customHeight="1">
      <c r="S167" s="108"/>
      <c r="U167" s="2"/>
      <c r="AJ167" s="2"/>
      <c r="AK167" s="2"/>
      <c r="AL167" s="2"/>
    </row>
    <row r="168" spans="19:38" ht="12.75" customHeight="1">
      <c r="S168" s="108"/>
      <c r="U168" s="2"/>
      <c r="AJ168" s="2"/>
      <c r="AK168" s="2"/>
      <c r="AL168" s="2"/>
    </row>
    <row r="169" spans="19:38" ht="12.75" customHeight="1">
      <c r="S169" s="108"/>
      <c r="U169" s="2"/>
      <c r="AJ169" s="2"/>
      <c r="AK169" s="2"/>
      <c r="AL169" s="2"/>
    </row>
    <row r="170" spans="19:38" ht="12.75" customHeight="1">
      <c r="S170" s="108"/>
      <c r="U170" s="2"/>
      <c r="AJ170" s="2"/>
      <c r="AK170" s="2"/>
      <c r="AL170" s="2"/>
    </row>
    <row r="171" spans="19:38" ht="12.75" customHeight="1">
      <c r="S171" s="108"/>
      <c r="U171" s="2"/>
      <c r="AJ171" s="2"/>
      <c r="AK171" s="2"/>
      <c r="AL171" s="2"/>
    </row>
    <row r="172" spans="19:38" ht="12.75" customHeight="1">
      <c r="S172" s="108"/>
      <c r="U172" s="2"/>
      <c r="AJ172" s="2"/>
      <c r="AK172" s="2"/>
      <c r="AL172" s="2"/>
    </row>
    <row r="173" spans="19:38" ht="12.75" customHeight="1">
      <c r="S173" s="108"/>
      <c r="U173" s="2"/>
      <c r="AJ173" s="2"/>
      <c r="AK173" s="2"/>
      <c r="AL173" s="2"/>
    </row>
    <row r="174" spans="19:38" ht="12.75" customHeight="1">
      <c r="S174" s="108"/>
      <c r="U174" s="2"/>
      <c r="AJ174" s="2"/>
      <c r="AK174" s="2"/>
      <c r="AL174" s="2"/>
    </row>
    <row r="175" spans="19:38" ht="12.75" customHeight="1">
      <c r="S175" s="108"/>
      <c r="U175" s="2"/>
      <c r="AJ175" s="2"/>
      <c r="AK175" s="2"/>
      <c r="AL175" s="2"/>
    </row>
  </sheetData>
  <sheetProtection/>
  <autoFilter ref="Q9:Q159"/>
  <conditionalFormatting sqref="Q10:Q159">
    <cfRule type="cellIs" priority="1" dxfId="1" operator="greaterThan" stopIfTrue="1">
      <formula>4</formula>
    </cfRule>
  </conditionalFormatting>
  <conditionalFormatting sqref="C10:P159">
    <cfRule type="expression" priority="3" dxfId="0" stopIfTrue="1">
      <formula>(C$9&lt;&gt;"")</formula>
    </cfRule>
  </conditionalFormatting>
  <printOptions gridLines="1"/>
  <pageMargins left="0.787401575" right="0.787401575" top="0.984251969" bottom="0.984251969" header="0.511811023" footer="0.511811023"/>
  <pageSetup horizontalDpi="300" verticalDpi="300" orientation="portrait" paperSize="9" r:id="rId1"/>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S150"/>
  <sheetViews>
    <sheetView zoomScalePageLayoutView="0" workbookViewId="0" topLeftCell="A1">
      <selection activeCell="V7" sqref="V7"/>
    </sheetView>
  </sheetViews>
  <sheetFormatPr defaultColWidth="11.421875" defaultRowHeight="12.75"/>
  <cols>
    <col min="1" max="1" width="16.140625" style="42" customWidth="1"/>
    <col min="2" max="2" width="9.7109375" style="46" customWidth="1"/>
    <col min="3" max="3" width="9.7109375" style="49" customWidth="1"/>
    <col min="4" max="4" width="9.7109375" style="47" customWidth="1"/>
    <col min="5" max="5" width="11.57421875" style="49" customWidth="1"/>
    <col min="6" max="6" width="11.57421875" style="47" customWidth="1"/>
    <col min="7" max="7" width="11.57421875" style="49" customWidth="1"/>
    <col min="8" max="8" width="11.57421875" style="47" customWidth="1"/>
    <col min="9" max="9" width="11.57421875" style="49" customWidth="1"/>
    <col min="10" max="10" width="8.7109375" style="47" customWidth="1"/>
    <col min="11" max="11" width="9.57421875" style="49" customWidth="1"/>
    <col min="12" max="12" width="11.57421875" style="49" customWidth="1"/>
    <col min="13" max="13" width="11.57421875" style="47" customWidth="1"/>
    <col min="14" max="14" width="11.57421875" style="49" customWidth="1"/>
    <col min="15" max="15" width="11.57421875" style="48" customWidth="1"/>
    <col min="16" max="16" width="12.7109375" style="48" customWidth="1"/>
    <col min="17" max="17" width="3.57421875" style="32" customWidth="1"/>
    <col min="18" max="18" width="9.7109375" style="36" customWidth="1"/>
    <col min="19" max="19" width="8.00390625" style="35" customWidth="1"/>
    <col min="20" max="21" width="10.421875" style="32" customWidth="1"/>
    <col min="22" max="16384" width="11.57421875" style="32" customWidth="1"/>
  </cols>
  <sheetData>
    <row r="1" spans="1:19" ht="18" customHeight="1">
      <c r="A1" s="40">
        <f ca="1">MID(OFFSET(A1,0,S$1),1,3)+0</f>
        <v>96</v>
      </c>
      <c r="B1" s="59" t="s">
        <v>534</v>
      </c>
      <c r="C1" s="60" t="s">
        <v>535</v>
      </c>
      <c r="D1" s="61" t="s">
        <v>536</v>
      </c>
      <c r="E1" s="60" t="s">
        <v>537</v>
      </c>
      <c r="F1" s="61" t="s">
        <v>538</v>
      </c>
      <c r="G1" s="60" t="s">
        <v>539</v>
      </c>
      <c r="H1" s="61" t="s">
        <v>540</v>
      </c>
      <c r="I1" s="60" t="s">
        <v>533</v>
      </c>
      <c r="J1" s="61" t="s">
        <v>541</v>
      </c>
      <c r="K1" s="60" t="s">
        <v>538</v>
      </c>
      <c r="L1" s="60" t="s">
        <v>638</v>
      </c>
      <c r="M1" s="60" t="s">
        <v>639</v>
      </c>
      <c r="N1" s="60" t="s">
        <v>540</v>
      </c>
      <c r="O1" s="60" t="s">
        <v>638</v>
      </c>
      <c r="P1" s="60" t="s">
        <v>640</v>
      </c>
      <c r="R1" s="33">
        <f>Reihen!S6</f>
        <v>53</v>
      </c>
      <c r="S1" s="34">
        <f>VLOOKUP(R1,R3:S30,2,FALSE)</f>
        <v>11</v>
      </c>
    </row>
    <row r="2" spans="1:19" s="39" customFormat="1" ht="28.5" customHeight="1">
      <c r="A2" s="41">
        <f ca="1">OFFSET(A2,0,S$1)</f>
        <v>53</v>
      </c>
      <c r="B2" s="57" t="s">
        <v>9</v>
      </c>
      <c r="C2" s="57" t="s">
        <v>10</v>
      </c>
      <c r="D2" s="57" t="s">
        <v>11</v>
      </c>
      <c r="E2" s="57">
        <v>25</v>
      </c>
      <c r="F2" s="57">
        <v>33</v>
      </c>
      <c r="G2" s="57">
        <v>34</v>
      </c>
      <c r="H2" s="57">
        <v>43</v>
      </c>
      <c r="I2" s="57">
        <v>44</v>
      </c>
      <c r="J2" s="57">
        <v>50</v>
      </c>
      <c r="K2" s="134">
        <v>51</v>
      </c>
      <c r="L2" s="57">
        <v>53</v>
      </c>
      <c r="M2" s="57">
        <v>70</v>
      </c>
      <c r="N2" s="57">
        <v>71</v>
      </c>
      <c r="O2" s="57">
        <v>81</v>
      </c>
      <c r="P2" s="58">
        <v>90</v>
      </c>
      <c r="R2" s="37" t="s">
        <v>7</v>
      </c>
      <c r="S2" s="38" t="s">
        <v>8</v>
      </c>
    </row>
    <row r="3" spans="1:19" ht="13.5">
      <c r="A3" s="42" t="str">
        <f aca="true" ca="1" t="shared" si="0" ref="A3:A66">OFFSET(A3,0,S$1)</f>
        <v>'bbbbb000</v>
      </c>
      <c r="B3" s="46" t="s">
        <v>36</v>
      </c>
      <c r="C3" s="49" t="s">
        <v>45</v>
      </c>
      <c r="D3" s="47" t="s">
        <v>72</v>
      </c>
      <c r="E3" s="49" t="s">
        <v>153</v>
      </c>
      <c r="F3" s="47" t="s">
        <v>12</v>
      </c>
      <c r="G3" s="49" t="s">
        <v>261</v>
      </c>
      <c r="H3" s="47" t="s">
        <v>333</v>
      </c>
      <c r="I3" s="49" t="s">
        <v>381</v>
      </c>
      <c r="J3" s="47" t="s">
        <v>525</v>
      </c>
      <c r="K3" s="49" t="s">
        <v>885</v>
      </c>
      <c r="L3" s="49" t="s">
        <v>542</v>
      </c>
      <c r="M3" s="47" t="s">
        <v>641</v>
      </c>
      <c r="N3" s="49" t="s">
        <v>657</v>
      </c>
      <c r="O3" s="48" t="s">
        <v>789</v>
      </c>
      <c r="P3" s="48" t="s">
        <v>705</v>
      </c>
      <c r="R3" s="66">
        <v>4</v>
      </c>
      <c r="S3" s="67">
        <v>1</v>
      </c>
    </row>
    <row r="4" spans="1:19" ht="13.5">
      <c r="A4" s="42" t="str">
        <f ca="1" t="shared" si="0"/>
        <v>'bbbbb111</v>
      </c>
      <c r="B4" s="46" t="s">
        <v>37</v>
      </c>
      <c r="C4" s="49" t="s">
        <v>46</v>
      </c>
      <c r="D4" s="47" t="s">
        <v>73</v>
      </c>
      <c r="E4" s="49" t="s">
        <v>154</v>
      </c>
      <c r="F4" s="47" t="s">
        <v>13</v>
      </c>
      <c r="G4" s="49" t="s">
        <v>262</v>
      </c>
      <c r="H4" s="47" t="s">
        <v>334</v>
      </c>
      <c r="I4" s="49" t="s">
        <v>382</v>
      </c>
      <c r="J4" s="47" t="s">
        <v>526</v>
      </c>
      <c r="K4" s="49" t="s">
        <v>886</v>
      </c>
      <c r="L4" s="49" t="s">
        <v>543</v>
      </c>
      <c r="M4" s="47" t="s">
        <v>642</v>
      </c>
      <c r="N4" s="49" t="s">
        <v>658</v>
      </c>
      <c r="O4" s="48" t="s">
        <v>790</v>
      </c>
      <c r="P4" s="48" t="s">
        <v>706</v>
      </c>
      <c r="R4" s="68">
        <v>5</v>
      </c>
      <c r="S4" s="69">
        <v>2</v>
      </c>
    </row>
    <row r="5" spans="1:19" ht="13.5">
      <c r="A5" s="42" t="str">
        <f ca="1" t="shared" si="0"/>
        <v>'bbbbb222</v>
      </c>
      <c r="B5" s="46" t="s">
        <v>38</v>
      </c>
      <c r="C5" s="49" t="s">
        <v>47</v>
      </c>
      <c r="D5" s="47" t="s">
        <v>74</v>
      </c>
      <c r="E5" s="49" t="s">
        <v>155</v>
      </c>
      <c r="F5" s="47" t="s">
        <v>14</v>
      </c>
      <c r="G5" s="49" t="s">
        <v>263</v>
      </c>
      <c r="H5" s="47" t="s">
        <v>335</v>
      </c>
      <c r="I5" s="49" t="s">
        <v>383</v>
      </c>
      <c r="J5" s="47" t="s">
        <v>527</v>
      </c>
      <c r="K5" s="49" t="s">
        <v>887</v>
      </c>
      <c r="L5" s="49" t="s">
        <v>544</v>
      </c>
      <c r="M5" s="47" t="s">
        <v>643</v>
      </c>
      <c r="N5" s="49" t="s">
        <v>659</v>
      </c>
      <c r="O5" s="48" t="s">
        <v>791</v>
      </c>
      <c r="P5" s="48" t="s">
        <v>707</v>
      </c>
      <c r="R5" s="68">
        <v>6</v>
      </c>
      <c r="S5" s="69">
        <v>3</v>
      </c>
    </row>
    <row r="6" spans="1:19" ht="13.5">
      <c r="A6" s="42" t="str">
        <f ca="1" t="shared" si="0"/>
        <v>'bbbba000</v>
      </c>
      <c r="B6" s="46" t="s">
        <v>39</v>
      </c>
      <c r="C6" s="49" t="s">
        <v>48</v>
      </c>
      <c r="D6" s="47" t="s">
        <v>75</v>
      </c>
      <c r="E6" s="49" t="s">
        <v>156</v>
      </c>
      <c r="F6" s="47" t="s">
        <v>15</v>
      </c>
      <c r="G6" s="49" t="s">
        <v>264</v>
      </c>
      <c r="H6" s="47" t="s">
        <v>336</v>
      </c>
      <c r="I6" s="49" t="s">
        <v>384</v>
      </c>
      <c r="J6" s="47" t="s">
        <v>528</v>
      </c>
      <c r="K6" s="49" t="s">
        <v>888</v>
      </c>
      <c r="L6" s="49" t="s">
        <v>545</v>
      </c>
      <c r="M6" s="47" t="s">
        <v>644</v>
      </c>
      <c r="N6" s="49" t="s">
        <v>660</v>
      </c>
      <c r="O6" s="48" t="s">
        <v>792</v>
      </c>
      <c r="P6" s="48" t="s">
        <v>708</v>
      </c>
      <c r="R6" s="70">
        <v>25</v>
      </c>
      <c r="S6" s="69">
        <v>4</v>
      </c>
    </row>
    <row r="7" spans="1:19" ht="13.5">
      <c r="A7" s="42" t="str">
        <f ca="1" t="shared" si="0"/>
        <v>'bbbba111</v>
      </c>
      <c r="B7" s="46" t="s">
        <v>40</v>
      </c>
      <c r="C7" s="49" t="s">
        <v>49</v>
      </c>
      <c r="D7" s="47" t="s">
        <v>76</v>
      </c>
      <c r="E7" s="49" t="s">
        <v>157</v>
      </c>
      <c r="F7" s="47" t="s">
        <v>16</v>
      </c>
      <c r="G7" s="49" t="s">
        <v>265</v>
      </c>
      <c r="H7" s="47" t="s">
        <v>337</v>
      </c>
      <c r="I7" s="49" t="s">
        <v>385</v>
      </c>
      <c r="J7" s="47" t="s">
        <v>529</v>
      </c>
      <c r="K7" s="49" t="s">
        <v>889</v>
      </c>
      <c r="L7" s="49" t="s">
        <v>546</v>
      </c>
      <c r="M7" s="47" t="s">
        <v>645</v>
      </c>
      <c r="N7" s="49" t="s">
        <v>661</v>
      </c>
      <c r="O7" s="48" t="s">
        <v>793</v>
      </c>
      <c r="P7" s="48" t="s">
        <v>709</v>
      </c>
      <c r="R7" s="70">
        <v>33</v>
      </c>
      <c r="S7" s="69">
        <v>5</v>
      </c>
    </row>
    <row r="8" spans="1:19" ht="13.5">
      <c r="A8" s="42" t="str">
        <f ca="1" t="shared" si="0"/>
        <v>'bbbba222</v>
      </c>
      <c r="B8" s="46" t="s">
        <v>41</v>
      </c>
      <c r="C8" s="49" t="s">
        <v>50</v>
      </c>
      <c r="D8" s="47" t="s">
        <v>77</v>
      </c>
      <c r="E8" s="49" t="s">
        <v>158</v>
      </c>
      <c r="F8" s="47" t="s">
        <v>17</v>
      </c>
      <c r="G8" s="49" t="s">
        <v>266</v>
      </c>
      <c r="H8" s="47" t="s">
        <v>338</v>
      </c>
      <c r="I8" s="49" t="s">
        <v>386</v>
      </c>
      <c r="J8" s="47" t="s">
        <v>530</v>
      </c>
      <c r="K8" s="49" t="s">
        <v>890</v>
      </c>
      <c r="L8" s="49" t="s">
        <v>547</v>
      </c>
      <c r="M8" s="47" t="s">
        <v>646</v>
      </c>
      <c r="N8" s="49" t="s">
        <v>662</v>
      </c>
      <c r="O8" s="48" t="s">
        <v>794</v>
      </c>
      <c r="P8" s="48" t="s">
        <v>710</v>
      </c>
      <c r="R8" s="70">
        <v>34</v>
      </c>
      <c r="S8" s="69">
        <v>6</v>
      </c>
    </row>
    <row r="9" spans="1:19" ht="13.5">
      <c r="A9" s="42" t="str">
        <f ca="1" t="shared" si="0"/>
        <v>'bbbab012</v>
      </c>
      <c r="B9" s="46" t="s">
        <v>42</v>
      </c>
      <c r="C9" s="49" t="s">
        <v>51</v>
      </c>
      <c r="D9" s="47" t="s">
        <v>78</v>
      </c>
      <c r="E9" s="49" t="s">
        <v>159</v>
      </c>
      <c r="F9" s="47" t="s">
        <v>18</v>
      </c>
      <c r="G9" s="49" t="s">
        <v>267</v>
      </c>
      <c r="H9" s="47" t="s">
        <v>339</v>
      </c>
      <c r="I9" s="49" t="s">
        <v>387</v>
      </c>
      <c r="J9" s="47" t="s">
        <v>531</v>
      </c>
      <c r="K9" s="49" t="s">
        <v>891</v>
      </c>
      <c r="L9" s="49" t="s">
        <v>548</v>
      </c>
      <c r="M9" s="47" t="s">
        <v>647</v>
      </c>
      <c r="N9" s="49" t="s">
        <v>663</v>
      </c>
      <c r="O9" s="48" t="s">
        <v>795</v>
      </c>
      <c r="P9" s="48" t="s">
        <v>711</v>
      </c>
      <c r="R9" s="70">
        <v>43</v>
      </c>
      <c r="S9" s="69">
        <v>7</v>
      </c>
    </row>
    <row r="10" spans="1:19" ht="13.5">
      <c r="A10" s="42" t="str">
        <f ca="1" t="shared" si="0"/>
        <v>'bbbab120</v>
      </c>
      <c r="B10" s="46" t="s">
        <v>43</v>
      </c>
      <c r="C10" s="49" t="s">
        <v>52</v>
      </c>
      <c r="D10" s="47" t="s">
        <v>79</v>
      </c>
      <c r="E10" s="49" t="s">
        <v>160</v>
      </c>
      <c r="F10" s="47" t="s">
        <v>19</v>
      </c>
      <c r="G10" s="49" t="s">
        <v>268</v>
      </c>
      <c r="H10" s="47" t="s">
        <v>340</v>
      </c>
      <c r="I10" s="49" t="s">
        <v>388</v>
      </c>
      <c r="J10" s="47" t="s">
        <v>532</v>
      </c>
      <c r="K10" s="49" t="s">
        <v>892</v>
      </c>
      <c r="L10" s="49" t="s">
        <v>549</v>
      </c>
      <c r="M10" s="47" t="s">
        <v>648</v>
      </c>
      <c r="N10" s="49" t="s">
        <v>664</v>
      </c>
      <c r="O10" s="48" t="s">
        <v>796</v>
      </c>
      <c r="P10" s="48" t="s">
        <v>712</v>
      </c>
      <c r="R10" s="70">
        <v>44</v>
      </c>
      <c r="S10" s="69">
        <v>8</v>
      </c>
    </row>
    <row r="11" spans="1:19" ht="13.5">
      <c r="A11" s="42" t="str">
        <f ca="1" t="shared" si="0"/>
        <v>'bbbab201</v>
      </c>
      <c r="B11" s="46" t="s">
        <v>44</v>
      </c>
      <c r="C11" s="49" t="s">
        <v>53</v>
      </c>
      <c r="D11" s="47" t="s">
        <v>80</v>
      </c>
      <c r="E11" s="49" t="s">
        <v>161</v>
      </c>
      <c r="F11" s="47" t="s">
        <v>20</v>
      </c>
      <c r="G11" s="49" t="s">
        <v>269</v>
      </c>
      <c r="H11" s="47" t="s">
        <v>341</v>
      </c>
      <c r="I11" s="49" t="s">
        <v>389</v>
      </c>
      <c r="K11" s="49" t="s">
        <v>893</v>
      </c>
      <c r="L11" s="49" t="s">
        <v>550</v>
      </c>
      <c r="M11" s="47" t="s">
        <v>649</v>
      </c>
      <c r="N11" s="49" t="s">
        <v>665</v>
      </c>
      <c r="O11" s="48" t="s">
        <v>797</v>
      </c>
      <c r="P11" s="48" t="s">
        <v>713</v>
      </c>
      <c r="R11" s="70">
        <v>50</v>
      </c>
      <c r="S11" s="69">
        <v>9</v>
      </c>
    </row>
    <row r="12" spans="1:19" ht="13.5">
      <c r="A12" s="42" t="str">
        <f ca="1" t="shared" si="0"/>
        <v>'bbbaa021</v>
      </c>
      <c r="C12" s="49" t="s">
        <v>54</v>
      </c>
      <c r="D12" s="47" t="s">
        <v>81</v>
      </c>
      <c r="E12" s="49" t="s">
        <v>162</v>
      </c>
      <c r="F12" s="47" t="s">
        <v>21</v>
      </c>
      <c r="G12" s="49" t="s">
        <v>270</v>
      </c>
      <c r="H12" s="47" t="s">
        <v>342</v>
      </c>
      <c r="I12" s="49" t="s">
        <v>390</v>
      </c>
      <c r="K12" s="49" t="s">
        <v>894</v>
      </c>
      <c r="L12" s="49" t="s">
        <v>551</v>
      </c>
      <c r="M12" s="47" t="s">
        <v>650</v>
      </c>
      <c r="N12" s="49" t="s">
        <v>666</v>
      </c>
      <c r="O12" s="48" t="s">
        <v>798</v>
      </c>
      <c r="P12" s="48" t="s">
        <v>714</v>
      </c>
      <c r="R12" s="70">
        <v>51</v>
      </c>
      <c r="S12" s="69">
        <v>10</v>
      </c>
    </row>
    <row r="13" spans="1:19" ht="13.5">
      <c r="A13" s="55" t="str">
        <f ca="1" t="shared" si="0"/>
        <v>'bbbaa102</v>
      </c>
      <c r="B13" s="43"/>
      <c r="C13" s="50" t="s">
        <v>55</v>
      </c>
      <c r="D13" s="44" t="s">
        <v>82</v>
      </c>
      <c r="E13" s="50" t="s">
        <v>163</v>
      </c>
      <c r="F13" s="44" t="s">
        <v>22</v>
      </c>
      <c r="G13" s="50" t="s">
        <v>271</v>
      </c>
      <c r="H13" s="44" t="s">
        <v>343</v>
      </c>
      <c r="I13" s="50" t="s">
        <v>391</v>
      </c>
      <c r="J13" s="44"/>
      <c r="K13" s="50" t="s">
        <v>895</v>
      </c>
      <c r="L13" s="50" t="s">
        <v>552</v>
      </c>
      <c r="M13" s="44" t="s">
        <v>651</v>
      </c>
      <c r="N13" s="50" t="s">
        <v>667</v>
      </c>
      <c r="O13" s="45" t="s">
        <v>799</v>
      </c>
      <c r="P13" s="45" t="s">
        <v>715</v>
      </c>
      <c r="R13" s="70">
        <v>53</v>
      </c>
      <c r="S13" s="69">
        <v>11</v>
      </c>
    </row>
    <row r="14" spans="1:19" ht="13.5">
      <c r="A14" s="42" t="str">
        <f ca="1" t="shared" si="0"/>
        <v>'bbbaa210</v>
      </c>
      <c r="C14" s="49" t="s">
        <v>56</v>
      </c>
      <c r="D14" s="47" t="s">
        <v>83</v>
      </c>
      <c r="E14" s="49" t="s">
        <v>164</v>
      </c>
      <c r="F14" s="47" t="s">
        <v>23</v>
      </c>
      <c r="G14" s="49" t="s">
        <v>272</v>
      </c>
      <c r="H14" s="47" t="s">
        <v>344</v>
      </c>
      <c r="I14" s="49" t="s">
        <v>392</v>
      </c>
      <c r="K14" s="49" t="s">
        <v>896</v>
      </c>
      <c r="L14" s="49" t="s">
        <v>553</v>
      </c>
      <c r="M14" s="47" t="s">
        <v>652</v>
      </c>
      <c r="N14" s="49" t="s">
        <v>668</v>
      </c>
      <c r="O14" s="48" t="s">
        <v>800</v>
      </c>
      <c r="P14" s="48" t="s">
        <v>716</v>
      </c>
      <c r="R14" s="70">
        <v>70</v>
      </c>
      <c r="S14" s="69">
        <v>12</v>
      </c>
    </row>
    <row r="15" spans="1:19" ht="13.5">
      <c r="A15" s="42" t="str">
        <f ca="1" t="shared" si="0"/>
        <v>'bbabb021</v>
      </c>
      <c r="C15" s="49" t="s">
        <v>57</v>
      </c>
      <c r="D15" s="47" t="s">
        <v>84</v>
      </c>
      <c r="E15" s="49" t="s">
        <v>165</v>
      </c>
      <c r="F15" s="47" t="s">
        <v>24</v>
      </c>
      <c r="G15" s="49" t="s">
        <v>273</v>
      </c>
      <c r="H15" s="47" t="s">
        <v>345</v>
      </c>
      <c r="I15" s="49" t="s">
        <v>393</v>
      </c>
      <c r="K15" s="49" t="s">
        <v>897</v>
      </c>
      <c r="L15" s="49" t="s">
        <v>554</v>
      </c>
      <c r="M15" s="47" t="s">
        <v>653</v>
      </c>
      <c r="N15" s="49" t="s">
        <v>669</v>
      </c>
      <c r="O15" s="48" t="s">
        <v>801</v>
      </c>
      <c r="P15" s="48" t="s">
        <v>717</v>
      </c>
      <c r="R15" s="70">
        <v>71</v>
      </c>
      <c r="S15" s="69">
        <v>13</v>
      </c>
    </row>
    <row r="16" spans="1:19" ht="13.5">
      <c r="A16" s="42" t="str">
        <f ca="1" t="shared" si="0"/>
        <v>'bbabb102</v>
      </c>
      <c r="C16" s="49" t="s">
        <v>58</v>
      </c>
      <c r="D16" s="47" t="s">
        <v>85</v>
      </c>
      <c r="E16" s="49" t="s">
        <v>166</v>
      </c>
      <c r="F16" s="47" t="s">
        <v>25</v>
      </c>
      <c r="G16" s="49" t="s">
        <v>274</v>
      </c>
      <c r="H16" s="47" t="s">
        <v>346</v>
      </c>
      <c r="I16" s="49" t="s">
        <v>394</v>
      </c>
      <c r="K16" s="49" t="s">
        <v>898</v>
      </c>
      <c r="L16" s="49" t="s">
        <v>555</v>
      </c>
      <c r="M16" s="47" t="s">
        <v>654</v>
      </c>
      <c r="N16" s="49" t="s">
        <v>670</v>
      </c>
      <c r="O16" s="48" t="s">
        <v>802</v>
      </c>
      <c r="P16" s="48" t="s">
        <v>718</v>
      </c>
      <c r="R16" s="70">
        <v>81</v>
      </c>
      <c r="S16" s="69">
        <v>14</v>
      </c>
    </row>
    <row r="17" spans="1:19" ht="13.5">
      <c r="A17" s="42" t="str">
        <f ca="1" t="shared" si="0"/>
        <v>'bbabb210</v>
      </c>
      <c r="C17" s="49" t="s">
        <v>59</v>
      </c>
      <c r="D17" s="47" t="s">
        <v>86</v>
      </c>
      <c r="E17" s="49" t="s">
        <v>167</v>
      </c>
      <c r="F17" s="47" t="s">
        <v>26</v>
      </c>
      <c r="G17" s="49" t="s">
        <v>275</v>
      </c>
      <c r="H17" s="47" t="s">
        <v>347</v>
      </c>
      <c r="I17" s="49" t="s">
        <v>395</v>
      </c>
      <c r="K17" s="49" t="s">
        <v>899</v>
      </c>
      <c r="L17" s="49" t="s">
        <v>556</v>
      </c>
      <c r="M17" s="47" t="s">
        <v>655</v>
      </c>
      <c r="N17" s="49" t="s">
        <v>671</v>
      </c>
      <c r="O17" s="48" t="s">
        <v>803</v>
      </c>
      <c r="P17" s="48" t="s">
        <v>719</v>
      </c>
      <c r="R17" s="70">
        <v>90</v>
      </c>
      <c r="S17" s="69">
        <v>15</v>
      </c>
    </row>
    <row r="18" spans="1:19" ht="13.5">
      <c r="A18" s="42" t="str">
        <f ca="1" t="shared" si="0"/>
        <v>'bbaba012</v>
      </c>
      <c r="C18" s="49" t="s">
        <v>60</v>
      </c>
      <c r="D18" s="47" t="s">
        <v>87</v>
      </c>
      <c r="E18" s="49" t="s">
        <v>168</v>
      </c>
      <c r="F18" s="47" t="s">
        <v>27</v>
      </c>
      <c r="G18" s="49" t="s">
        <v>276</v>
      </c>
      <c r="H18" s="47" t="s">
        <v>348</v>
      </c>
      <c r="I18" s="49" t="s">
        <v>396</v>
      </c>
      <c r="K18" s="49" t="s">
        <v>900</v>
      </c>
      <c r="L18" s="49" t="s">
        <v>557</v>
      </c>
      <c r="M18" s="47" t="s">
        <v>656</v>
      </c>
      <c r="N18" s="49" t="s">
        <v>672</v>
      </c>
      <c r="O18" s="48" t="s">
        <v>804</v>
      </c>
      <c r="P18" s="48" t="s">
        <v>720</v>
      </c>
      <c r="R18" s="70"/>
      <c r="S18" s="69">
        <v>16</v>
      </c>
    </row>
    <row r="19" spans="1:19" ht="13.5">
      <c r="A19" s="42" t="str">
        <f ca="1" t="shared" si="0"/>
        <v>'bbaba120</v>
      </c>
      <c r="C19" s="49" t="s">
        <v>61</v>
      </c>
      <c r="D19" s="47" t="s">
        <v>88</v>
      </c>
      <c r="E19" s="49" t="s">
        <v>169</v>
      </c>
      <c r="F19" s="47" t="s">
        <v>28</v>
      </c>
      <c r="G19" s="49" t="s">
        <v>277</v>
      </c>
      <c r="H19" s="47" t="s">
        <v>349</v>
      </c>
      <c r="I19" s="49" t="s">
        <v>397</v>
      </c>
      <c r="K19" s="49" t="s">
        <v>901</v>
      </c>
      <c r="L19" s="49" t="s">
        <v>558</v>
      </c>
      <c r="N19" s="49" t="s">
        <v>673</v>
      </c>
      <c r="O19" s="48" t="s">
        <v>805</v>
      </c>
      <c r="P19" s="48" t="s">
        <v>721</v>
      </c>
      <c r="R19" s="70"/>
      <c r="S19" s="69">
        <v>17</v>
      </c>
    </row>
    <row r="20" spans="1:19" ht="13.5">
      <c r="A20" s="42" t="str">
        <f ca="1" t="shared" si="0"/>
        <v>'bbaba201</v>
      </c>
      <c r="C20" s="49" t="s">
        <v>62</v>
      </c>
      <c r="D20" s="47" t="s">
        <v>89</v>
      </c>
      <c r="E20" s="49" t="s">
        <v>170</v>
      </c>
      <c r="F20" s="47" t="s">
        <v>29</v>
      </c>
      <c r="G20" s="49" t="s">
        <v>278</v>
      </c>
      <c r="H20" s="47" t="s">
        <v>350</v>
      </c>
      <c r="I20" s="49" t="s">
        <v>398</v>
      </c>
      <c r="K20" s="49" t="s">
        <v>902</v>
      </c>
      <c r="L20" s="49" t="s">
        <v>559</v>
      </c>
      <c r="N20" s="49" t="s">
        <v>674</v>
      </c>
      <c r="O20" s="48" t="s">
        <v>806</v>
      </c>
      <c r="P20" s="48" t="s">
        <v>722</v>
      </c>
      <c r="R20" s="70"/>
      <c r="S20" s="69">
        <v>18</v>
      </c>
    </row>
    <row r="21" spans="1:19" ht="13.5">
      <c r="A21" s="42" t="str">
        <f ca="1" t="shared" si="0"/>
        <v>'bbaab000</v>
      </c>
      <c r="C21" s="49" t="s">
        <v>63</v>
      </c>
      <c r="D21" s="47" t="s">
        <v>90</v>
      </c>
      <c r="E21" s="49" t="s">
        <v>171</v>
      </c>
      <c r="F21" s="47" t="s">
        <v>30</v>
      </c>
      <c r="G21" s="49" t="s">
        <v>279</v>
      </c>
      <c r="H21" s="47" t="s">
        <v>351</v>
      </c>
      <c r="I21" s="49" t="s">
        <v>399</v>
      </c>
      <c r="K21" s="49" t="s">
        <v>903</v>
      </c>
      <c r="L21" s="49" t="s">
        <v>560</v>
      </c>
      <c r="N21" s="49" t="s">
        <v>675</v>
      </c>
      <c r="O21" s="48" t="s">
        <v>807</v>
      </c>
      <c r="P21" s="48" t="s">
        <v>723</v>
      </c>
      <c r="R21" s="70"/>
      <c r="S21" s="69"/>
    </row>
    <row r="22" spans="1:19" ht="13.5">
      <c r="A22" s="56" t="str">
        <f ca="1" t="shared" si="0"/>
        <v>'bbaab111</v>
      </c>
      <c r="B22" s="51"/>
      <c r="C22" s="52" t="s">
        <v>64</v>
      </c>
      <c r="D22" s="53" t="s">
        <v>91</v>
      </c>
      <c r="E22" s="52" t="s">
        <v>172</v>
      </c>
      <c r="F22" s="53" t="s">
        <v>31</v>
      </c>
      <c r="G22" s="52" t="s">
        <v>280</v>
      </c>
      <c r="H22" s="53" t="s">
        <v>352</v>
      </c>
      <c r="I22" s="52" t="s">
        <v>400</v>
      </c>
      <c r="J22" s="53"/>
      <c r="K22" s="52" t="s">
        <v>904</v>
      </c>
      <c r="L22" s="52" t="s">
        <v>561</v>
      </c>
      <c r="M22" s="53"/>
      <c r="N22" s="52" t="s">
        <v>676</v>
      </c>
      <c r="O22" s="54" t="s">
        <v>808</v>
      </c>
      <c r="P22" s="54" t="s">
        <v>724</v>
      </c>
      <c r="R22" s="70"/>
      <c r="S22" s="69"/>
    </row>
    <row r="23" spans="1:19" ht="13.5">
      <c r="A23" s="42" t="str">
        <f ca="1" t="shared" si="0"/>
        <v>'bbaab222</v>
      </c>
      <c r="C23" s="49" t="s">
        <v>65</v>
      </c>
      <c r="D23" s="47" t="s">
        <v>92</v>
      </c>
      <c r="E23" s="49" t="s">
        <v>173</v>
      </c>
      <c r="F23" s="47" t="s">
        <v>32</v>
      </c>
      <c r="G23" s="49" t="s">
        <v>281</v>
      </c>
      <c r="H23" s="47" t="s">
        <v>353</v>
      </c>
      <c r="I23" s="49" t="s">
        <v>401</v>
      </c>
      <c r="K23" s="49" t="s">
        <v>905</v>
      </c>
      <c r="L23" s="49" t="s">
        <v>562</v>
      </c>
      <c r="N23" s="49" t="s">
        <v>677</v>
      </c>
      <c r="O23" s="48" t="s">
        <v>809</v>
      </c>
      <c r="P23" s="48" t="s">
        <v>725</v>
      </c>
      <c r="R23" s="70"/>
      <c r="S23" s="69"/>
    </row>
    <row r="24" spans="1:19" ht="13.5">
      <c r="A24" s="42" t="str">
        <f ca="1" t="shared" si="0"/>
        <v>'bbaaa000</v>
      </c>
      <c r="C24" s="49" t="s">
        <v>66</v>
      </c>
      <c r="D24" s="47" t="s">
        <v>93</v>
      </c>
      <c r="E24" s="49" t="s">
        <v>174</v>
      </c>
      <c r="F24" s="47" t="s">
        <v>33</v>
      </c>
      <c r="G24" s="49" t="s">
        <v>282</v>
      </c>
      <c r="H24" s="47" t="s">
        <v>354</v>
      </c>
      <c r="I24" s="49" t="s">
        <v>402</v>
      </c>
      <c r="K24" s="49" t="s">
        <v>906</v>
      </c>
      <c r="L24" s="49" t="s">
        <v>563</v>
      </c>
      <c r="N24" s="49" t="s">
        <v>678</v>
      </c>
      <c r="O24" s="48" t="s">
        <v>810</v>
      </c>
      <c r="P24" s="48" t="s">
        <v>726</v>
      </c>
      <c r="R24" s="70"/>
      <c r="S24" s="69"/>
    </row>
    <row r="25" spans="1:19" ht="13.5">
      <c r="A25" s="42" t="str">
        <f ca="1" t="shared" si="0"/>
        <v>'bbaaa111</v>
      </c>
      <c r="C25" s="49" t="s">
        <v>67</v>
      </c>
      <c r="D25" s="47" t="s">
        <v>94</v>
      </c>
      <c r="E25" s="49" t="s">
        <v>175</v>
      </c>
      <c r="F25" s="47" t="s">
        <v>34</v>
      </c>
      <c r="G25" s="49" t="s">
        <v>283</v>
      </c>
      <c r="H25" s="47" t="s">
        <v>355</v>
      </c>
      <c r="I25" s="49" t="s">
        <v>403</v>
      </c>
      <c r="K25" s="49" t="s">
        <v>907</v>
      </c>
      <c r="L25" s="49" t="s">
        <v>564</v>
      </c>
      <c r="N25" s="49" t="s">
        <v>679</v>
      </c>
      <c r="O25" s="48" t="s">
        <v>811</v>
      </c>
      <c r="P25" s="48" t="s">
        <v>727</v>
      </c>
      <c r="R25" s="70"/>
      <c r="S25" s="69"/>
    </row>
    <row r="26" spans="1:19" ht="13.5">
      <c r="A26" s="42" t="str">
        <f ca="1" t="shared" si="0"/>
        <v>'bbaaa222</v>
      </c>
      <c r="C26" s="49" t="s">
        <v>68</v>
      </c>
      <c r="D26" s="47" t="s">
        <v>95</v>
      </c>
      <c r="E26" s="49" t="s">
        <v>176</v>
      </c>
      <c r="F26" s="47" t="s">
        <v>35</v>
      </c>
      <c r="G26" s="49" t="s">
        <v>284</v>
      </c>
      <c r="H26" s="47" t="s">
        <v>356</v>
      </c>
      <c r="I26" s="49" t="s">
        <v>404</v>
      </c>
      <c r="K26" s="49" t="s">
        <v>908</v>
      </c>
      <c r="L26" s="49" t="s">
        <v>565</v>
      </c>
      <c r="N26" s="49" t="s">
        <v>680</v>
      </c>
      <c r="O26" s="48" t="s">
        <v>812</v>
      </c>
      <c r="P26" s="48" t="s">
        <v>728</v>
      </c>
      <c r="R26" s="70"/>
      <c r="S26" s="69"/>
    </row>
    <row r="27" spans="1:19" ht="13.5">
      <c r="A27" s="42" t="str">
        <f ca="1" t="shared" si="0"/>
        <v>'babbb000</v>
      </c>
      <c r="C27" s="49" t="s">
        <v>69</v>
      </c>
      <c r="D27" s="47" t="s">
        <v>96</v>
      </c>
      <c r="E27" s="49" t="s">
        <v>177</v>
      </c>
      <c r="G27" s="49" t="s">
        <v>285</v>
      </c>
      <c r="H27" s="47" t="s">
        <v>357</v>
      </c>
      <c r="I27" s="49" t="s">
        <v>405</v>
      </c>
      <c r="L27" s="49" t="s">
        <v>566</v>
      </c>
      <c r="N27" s="49" t="s">
        <v>681</v>
      </c>
      <c r="O27" s="48" t="s">
        <v>813</v>
      </c>
      <c r="P27" s="48" t="s">
        <v>729</v>
      </c>
      <c r="R27" s="70"/>
      <c r="S27" s="69"/>
    </row>
    <row r="28" spans="1:19" ht="13.5">
      <c r="A28" s="42" t="str">
        <f ca="1" t="shared" si="0"/>
        <v>'babbb111</v>
      </c>
      <c r="C28" s="49" t="s">
        <v>70</v>
      </c>
      <c r="D28" s="47" t="s">
        <v>97</v>
      </c>
      <c r="E28" s="49" t="s">
        <v>178</v>
      </c>
      <c r="G28" s="49" t="s">
        <v>286</v>
      </c>
      <c r="H28" s="47" t="s">
        <v>358</v>
      </c>
      <c r="I28" s="49" t="s">
        <v>406</v>
      </c>
      <c r="L28" s="49" t="s">
        <v>567</v>
      </c>
      <c r="N28" s="49" t="s">
        <v>682</v>
      </c>
      <c r="O28" s="48" t="s">
        <v>814</v>
      </c>
      <c r="P28" s="48" t="s">
        <v>730</v>
      </c>
      <c r="R28" s="70"/>
      <c r="S28" s="69"/>
    </row>
    <row r="29" spans="1:19" ht="13.5">
      <c r="A29" s="42" t="str">
        <f ca="1" t="shared" si="0"/>
        <v>'babbb222</v>
      </c>
      <c r="C29" s="49" t="s">
        <v>71</v>
      </c>
      <c r="D29" s="47" t="s">
        <v>98</v>
      </c>
      <c r="E29" s="49" t="s">
        <v>179</v>
      </c>
      <c r="G29" s="49" t="s">
        <v>287</v>
      </c>
      <c r="H29" s="47" t="s">
        <v>359</v>
      </c>
      <c r="I29" s="49" t="s">
        <v>407</v>
      </c>
      <c r="L29" s="49" t="s">
        <v>568</v>
      </c>
      <c r="N29" s="49" t="s">
        <v>683</v>
      </c>
      <c r="O29" s="48" t="s">
        <v>815</v>
      </c>
      <c r="P29" s="48" t="s">
        <v>731</v>
      </c>
      <c r="R29" s="70"/>
      <c r="S29" s="69"/>
    </row>
    <row r="30" spans="1:19" ht="13.5">
      <c r="A30" s="42" t="str">
        <f ca="1" t="shared" si="0"/>
        <v>'babba000</v>
      </c>
      <c r="D30" s="47" t="s">
        <v>99</v>
      </c>
      <c r="E30" s="49" t="s">
        <v>180</v>
      </c>
      <c r="G30" s="49" t="s">
        <v>288</v>
      </c>
      <c r="H30" s="47" t="s">
        <v>360</v>
      </c>
      <c r="I30" s="49" t="s">
        <v>408</v>
      </c>
      <c r="L30" s="49" t="s">
        <v>569</v>
      </c>
      <c r="N30" s="49" t="s">
        <v>684</v>
      </c>
      <c r="O30" s="48" t="s">
        <v>816</v>
      </c>
      <c r="P30" s="48" t="s">
        <v>732</v>
      </c>
      <c r="R30" s="70"/>
      <c r="S30" s="69"/>
    </row>
    <row r="31" spans="1:19" ht="13.5">
      <c r="A31" s="42" t="str">
        <f ca="1" t="shared" si="0"/>
        <v>'babba111</v>
      </c>
      <c r="D31" s="47" t="s">
        <v>100</v>
      </c>
      <c r="E31" s="49" t="s">
        <v>181</v>
      </c>
      <c r="G31" s="49" t="s">
        <v>289</v>
      </c>
      <c r="H31" s="47" t="s">
        <v>361</v>
      </c>
      <c r="I31" s="49" t="s">
        <v>409</v>
      </c>
      <c r="L31" s="49" t="s">
        <v>570</v>
      </c>
      <c r="N31" s="49" t="s">
        <v>685</v>
      </c>
      <c r="O31" s="48" t="s">
        <v>817</v>
      </c>
      <c r="P31" s="48" t="s">
        <v>733</v>
      </c>
      <c r="R31" s="70"/>
      <c r="S31" s="69"/>
    </row>
    <row r="32" spans="1:16" ht="13.5">
      <c r="A32" s="42" t="str">
        <f ca="1" t="shared" si="0"/>
        <v>'babba222</v>
      </c>
      <c r="D32" s="47" t="s">
        <v>101</v>
      </c>
      <c r="E32" s="49" t="s">
        <v>182</v>
      </c>
      <c r="G32" s="49" t="s">
        <v>290</v>
      </c>
      <c r="H32" s="47" t="s">
        <v>362</v>
      </c>
      <c r="I32" s="49" t="s">
        <v>410</v>
      </c>
      <c r="L32" s="49" t="s">
        <v>571</v>
      </c>
      <c r="N32" s="49" t="s">
        <v>686</v>
      </c>
      <c r="O32" s="48" t="s">
        <v>818</v>
      </c>
      <c r="P32" s="48" t="s">
        <v>734</v>
      </c>
    </row>
    <row r="33" spans="1:16" ht="13.5">
      <c r="A33" s="55" t="str">
        <f ca="1" t="shared" si="0"/>
        <v>'babab012</v>
      </c>
      <c r="B33" s="43"/>
      <c r="C33" s="50"/>
      <c r="D33" s="44" t="s">
        <v>102</v>
      </c>
      <c r="E33" s="50" t="s">
        <v>183</v>
      </c>
      <c r="F33" s="44"/>
      <c r="G33" s="50" t="s">
        <v>291</v>
      </c>
      <c r="H33" s="44" t="s">
        <v>363</v>
      </c>
      <c r="I33" s="50" t="s">
        <v>411</v>
      </c>
      <c r="J33" s="44"/>
      <c r="K33" s="50"/>
      <c r="L33" s="50" t="s">
        <v>572</v>
      </c>
      <c r="M33" s="44"/>
      <c r="N33" s="50" t="s">
        <v>687</v>
      </c>
      <c r="O33" s="45" t="s">
        <v>819</v>
      </c>
      <c r="P33" s="45" t="s">
        <v>735</v>
      </c>
    </row>
    <row r="34" spans="1:16" ht="13.5">
      <c r="A34" s="42" t="str">
        <f ca="1" t="shared" si="0"/>
        <v>'babab120</v>
      </c>
      <c r="D34" s="47" t="s">
        <v>103</v>
      </c>
      <c r="E34" s="49" t="s">
        <v>184</v>
      </c>
      <c r="G34" s="49" t="s">
        <v>292</v>
      </c>
      <c r="H34" s="47" t="s">
        <v>364</v>
      </c>
      <c r="I34" s="49" t="s">
        <v>412</v>
      </c>
      <c r="L34" s="49" t="s">
        <v>573</v>
      </c>
      <c r="N34" s="49" t="s">
        <v>688</v>
      </c>
      <c r="O34" s="48" t="s">
        <v>820</v>
      </c>
      <c r="P34" s="48" t="s">
        <v>736</v>
      </c>
    </row>
    <row r="35" spans="1:16" ht="13.5">
      <c r="A35" s="42" t="str">
        <f ca="1" t="shared" si="0"/>
        <v>'babab201</v>
      </c>
      <c r="D35" s="47" t="s">
        <v>104</v>
      </c>
      <c r="E35" s="49" t="s">
        <v>185</v>
      </c>
      <c r="G35" s="49" t="s">
        <v>293</v>
      </c>
      <c r="H35" s="47" t="s">
        <v>365</v>
      </c>
      <c r="I35" s="49" t="s">
        <v>413</v>
      </c>
      <c r="L35" s="49" t="s">
        <v>574</v>
      </c>
      <c r="N35" s="49" t="s">
        <v>689</v>
      </c>
      <c r="O35" s="48" t="s">
        <v>821</v>
      </c>
      <c r="P35" s="48" t="s">
        <v>737</v>
      </c>
    </row>
    <row r="36" spans="1:16" ht="13.5">
      <c r="A36" s="42" t="str">
        <f ca="1" t="shared" si="0"/>
        <v>'babaa021</v>
      </c>
      <c r="D36" s="47" t="s">
        <v>105</v>
      </c>
      <c r="E36" s="49" t="s">
        <v>186</v>
      </c>
      <c r="G36" s="49" t="s">
        <v>294</v>
      </c>
      <c r="H36" s="47" t="s">
        <v>366</v>
      </c>
      <c r="I36" s="49" t="s">
        <v>414</v>
      </c>
      <c r="L36" s="49" t="s">
        <v>575</v>
      </c>
      <c r="N36" s="49" t="s">
        <v>690</v>
      </c>
      <c r="O36" s="48" t="s">
        <v>822</v>
      </c>
      <c r="P36" s="48" t="s">
        <v>738</v>
      </c>
    </row>
    <row r="37" spans="1:16" ht="13.5">
      <c r="A37" s="42" t="str">
        <f ca="1" t="shared" si="0"/>
        <v>'babaa102</v>
      </c>
      <c r="D37" s="47" t="s">
        <v>106</v>
      </c>
      <c r="E37" s="49" t="s">
        <v>187</v>
      </c>
      <c r="G37" s="49" t="s">
        <v>295</v>
      </c>
      <c r="H37" s="47" t="s">
        <v>367</v>
      </c>
      <c r="I37" s="49" t="s">
        <v>415</v>
      </c>
      <c r="L37" s="49" t="s">
        <v>576</v>
      </c>
      <c r="N37" s="49" t="s">
        <v>691</v>
      </c>
      <c r="O37" s="48" t="s">
        <v>823</v>
      </c>
      <c r="P37" s="48" t="s">
        <v>739</v>
      </c>
    </row>
    <row r="38" spans="1:16" ht="13.5">
      <c r="A38" s="42" t="str">
        <f ca="1" t="shared" si="0"/>
        <v>'babaa210</v>
      </c>
      <c r="D38" s="47" t="s">
        <v>107</v>
      </c>
      <c r="E38" s="49" t="s">
        <v>188</v>
      </c>
      <c r="G38" s="49" t="s">
        <v>296</v>
      </c>
      <c r="H38" s="47" t="s">
        <v>368</v>
      </c>
      <c r="I38" s="49" t="s">
        <v>416</v>
      </c>
      <c r="L38" s="49" t="s">
        <v>577</v>
      </c>
      <c r="N38" s="49" t="s">
        <v>692</v>
      </c>
      <c r="O38" s="48" t="s">
        <v>824</v>
      </c>
      <c r="P38" s="48" t="s">
        <v>740</v>
      </c>
    </row>
    <row r="39" spans="1:16" ht="13.5">
      <c r="A39" s="42" t="str">
        <f ca="1" t="shared" si="0"/>
        <v>'baabb021</v>
      </c>
      <c r="D39" s="47" t="s">
        <v>108</v>
      </c>
      <c r="E39" s="49" t="s">
        <v>189</v>
      </c>
      <c r="G39" s="49" t="s">
        <v>297</v>
      </c>
      <c r="H39" s="47" t="s">
        <v>369</v>
      </c>
      <c r="I39" s="49" t="s">
        <v>417</v>
      </c>
      <c r="L39" s="49" t="s">
        <v>578</v>
      </c>
      <c r="N39" s="49" t="s">
        <v>693</v>
      </c>
      <c r="O39" s="48" t="s">
        <v>825</v>
      </c>
      <c r="P39" s="48" t="s">
        <v>741</v>
      </c>
    </row>
    <row r="40" spans="1:16" ht="13.5">
      <c r="A40" s="42" t="str">
        <f ca="1" t="shared" si="0"/>
        <v>'baabb102</v>
      </c>
      <c r="D40" s="47" t="s">
        <v>109</v>
      </c>
      <c r="E40" s="49" t="s">
        <v>190</v>
      </c>
      <c r="G40" s="49" t="s">
        <v>298</v>
      </c>
      <c r="H40" s="47" t="s">
        <v>370</v>
      </c>
      <c r="I40" s="49" t="s">
        <v>418</v>
      </c>
      <c r="L40" s="49" t="s">
        <v>579</v>
      </c>
      <c r="N40" s="49" t="s">
        <v>694</v>
      </c>
      <c r="O40" s="48" t="s">
        <v>826</v>
      </c>
      <c r="P40" s="48" t="s">
        <v>742</v>
      </c>
    </row>
    <row r="41" spans="1:16" ht="13.5">
      <c r="A41" s="42" t="str">
        <f ca="1" t="shared" si="0"/>
        <v>'baabb210</v>
      </c>
      <c r="D41" s="47" t="s">
        <v>110</v>
      </c>
      <c r="E41" s="49" t="s">
        <v>191</v>
      </c>
      <c r="G41" s="49" t="s">
        <v>299</v>
      </c>
      <c r="H41" s="47" t="s">
        <v>371</v>
      </c>
      <c r="I41" s="49" t="s">
        <v>419</v>
      </c>
      <c r="L41" s="49" t="s">
        <v>580</v>
      </c>
      <c r="N41" s="49" t="s">
        <v>695</v>
      </c>
      <c r="O41" s="48" t="s">
        <v>827</v>
      </c>
      <c r="P41" s="48" t="s">
        <v>743</v>
      </c>
    </row>
    <row r="42" spans="1:16" ht="13.5">
      <c r="A42" s="56" t="str">
        <f ca="1" t="shared" si="0"/>
        <v>'baaba012</v>
      </c>
      <c r="B42" s="51"/>
      <c r="C42" s="52"/>
      <c r="D42" s="53" t="s">
        <v>111</v>
      </c>
      <c r="E42" s="52" t="s">
        <v>192</v>
      </c>
      <c r="F42" s="53"/>
      <c r="G42" s="52" t="s">
        <v>300</v>
      </c>
      <c r="H42" s="53" t="s">
        <v>372</v>
      </c>
      <c r="I42" s="52" t="s">
        <v>420</v>
      </c>
      <c r="J42" s="53"/>
      <c r="K42" s="52"/>
      <c r="L42" s="52" t="s">
        <v>581</v>
      </c>
      <c r="M42" s="53"/>
      <c r="N42" s="52" t="s">
        <v>696</v>
      </c>
      <c r="O42" s="54" t="s">
        <v>828</v>
      </c>
      <c r="P42" s="54" t="s">
        <v>744</v>
      </c>
    </row>
    <row r="43" spans="1:16" ht="13.5">
      <c r="A43" s="42" t="str">
        <f ca="1" t="shared" si="0"/>
        <v>'baaba120</v>
      </c>
      <c r="D43" s="47" t="s">
        <v>112</v>
      </c>
      <c r="E43" s="49" t="s">
        <v>193</v>
      </c>
      <c r="G43" s="49" t="s">
        <v>301</v>
      </c>
      <c r="H43" s="47" t="s">
        <v>373</v>
      </c>
      <c r="I43" s="49" t="s">
        <v>421</v>
      </c>
      <c r="L43" s="49" t="s">
        <v>582</v>
      </c>
      <c r="N43" s="49" t="s">
        <v>697</v>
      </c>
      <c r="O43" s="48" t="s">
        <v>829</v>
      </c>
      <c r="P43" s="48" t="s">
        <v>745</v>
      </c>
    </row>
    <row r="44" spans="1:16" ht="13.5">
      <c r="A44" s="42" t="str">
        <f ca="1" t="shared" si="0"/>
        <v>'baaba201</v>
      </c>
      <c r="D44" s="47" t="s">
        <v>113</v>
      </c>
      <c r="E44" s="49" t="s">
        <v>194</v>
      </c>
      <c r="G44" s="49" t="s">
        <v>302</v>
      </c>
      <c r="H44" s="47" t="s">
        <v>374</v>
      </c>
      <c r="I44" s="49" t="s">
        <v>422</v>
      </c>
      <c r="L44" s="49" t="s">
        <v>583</v>
      </c>
      <c r="N44" s="49" t="s">
        <v>698</v>
      </c>
      <c r="O44" s="48" t="s">
        <v>830</v>
      </c>
      <c r="P44" s="48" t="s">
        <v>746</v>
      </c>
    </row>
    <row r="45" spans="1:16" ht="13.5">
      <c r="A45" s="42" t="str">
        <f ca="1" t="shared" si="0"/>
        <v>'baaab000</v>
      </c>
      <c r="D45" s="47" t="s">
        <v>114</v>
      </c>
      <c r="E45" s="49" t="s">
        <v>195</v>
      </c>
      <c r="G45" s="49" t="s">
        <v>303</v>
      </c>
      <c r="H45" s="47" t="s">
        <v>375</v>
      </c>
      <c r="I45" s="49" t="s">
        <v>423</v>
      </c>
      <c r="L45" s="49" t="s">
        <v>584</v>
      </c>
      <c r="N45" s="49" t="s">
        <v>699</v>
      </c>
      <c r="O45" s="48" t="s">
        <v>831</v>
      </c>
      <c r="P45" s="48" t="s">
        <v>747</v>
      </c>
    </row>
    <row r="46" spans="1:16" ht="13.5">
      <c r="A46" s="42" t="str">
        <f ca="1" t="shared" si="0"/>
        <v>'baaab111</v>
      </c>
      <c r="D46" s="47" t="s">
        <v>115</v>
      </c>
      <c r="E46" s="49" t="s">
        <v>196</v>
      </c>
      <c r="G46" s="49" t="s">
        <v>304</v>
      </c>
      <c r="H46" s="47" t="s">
        <v>376</v>
      </c>
      <c r="I46" s="49" t="s">
        <v>424</v>
      </c>
      <c r="L46" s="49" t="s">
        <v>585</v>
      </c>
      <c r="N46" s="49" t="s">
        <v>700</v>
      </c>
      <c r="O46" s="48" t="s">
        <v>832</v>
      </c>
      <c r="P46" s="48" t="s">
        <v>748</v>
      </c>
    </row>
    <row r="47" spans="1:16" ht="13.5">
      <c r="A47" s="42" t="str">
        <f ca="1" t="shared" si="0"/>
        <v>'baaab222</v>
      </c>
      <c r="D47" s="47" t="s">
        <v>116</v>
      </c>
      <c r="E47" s="49" t="s">
        <v>197</v>
      </c>
      <c r="G47" s="49" t="s">
        <v>305</v>
      </c>
      <c r="H47" s="47" t="s">
        <v>377</v>
      </c>
      <c r="I47" s="49" t="s">
        <v>425</v>
      </c>
      <c r="L47" s="49" t="s">
        <v>586</v>
      </c>
      <c r="N47" s="49" t="s">
        <v>701</v>
      </c>
      <c r="O47" s="48" t="s">
        <v>833</v>
      </c>
      <c r="P47" s="48" t="s">
        <v>749</v>
      </c>
    </row>
    <row r="48" spans="1:16" ht="13.5">
      <c r="A48" s="42" t="str">
        <f ca="1" t="shared" si="0"/>
        <v>'baaaa000</v>
      </c>
      <c r="D48" s="47" t="s">
        <v>117</v>
      </c>
      <c r="E48" s="49" t="s">
        <v>198</v>
      </c>
      <c r="G48" s="49" t="s">
        <v>306</v>
      </c>
      <c r="H48" s="47" t="s">
        <v>378</v>
      </c>
      <c r="I48" s="49" t="s">
        <v>426</v>
      </c>
      <c r="L48" s="49" t="s">
        <v>587</v>
      </c>
      <c r="N48" s="49" t="s">
        <v>702</v>
      </c>
      <c r="O48" s="48" t="s">
        <v>834</v>
      </c>
      <c r="P48" s="48" t="s">
        <v>750</v>
      </c>
    </row>
    <row r="49" spans="1:16" ht="13.5">
      <c r="A49" s="42" t="str">
        <f ca="1" t="shared" si="0"/>
        <v>'baaaa111</v>
      </c>
      <c r="D49" s="47" t="s">
        <v>118</v>
      </c>
      <c r="E49" s="49" t="s">
        <v>199</v>
      </c>
      <c r="G49" s="49" t="s">
        <v>307</v>
      </c>
      <c r="H49" s="47" t="s">
        <v>379</v>
      </c>
      <c r="I49" s="49" t="s">
        <v>427</v>
      </c>
      <c r="L49" s="49" t="s">
        <v>588</v>
      </c>
      <c r="N49" s="49" t="s">
        <v>703</v>
      </c>
      <c r="O49" s="48" t="s">
        <v>835</v>
      </c>
      <c r="P49" s="48" t="s">
        <v>751</v>
      </c>
    </row>
    <row r="50" spans="1:16" ht="13.5">
      <c r="A50" s="42" t="str">
        <f ca="1" t="shared" si="0"/>
        <v>'baaaa222</v>
      </c>
      <c r="D50" s="47" t="s">
        <v>119</v>
      </c>
      <c r="E50" s="49" t="s">
        <v>200</v>
      </c>
      <c r="G50" s="49" t="s">
        <v>308</v>
      </c>
      <c r="H50" s="47" t="s">
        <v>380</v>
      </c>
      <c r="I50" s="49" t="s">
        <v>428</v>
      </c>
      <c r="L50" s="49" t="s">
        <v>589</v>
      </c>
      <c r="N50" s="49" t="s">
        <v>704</v>
      </c>
      <c r="O50" s="48" t="s">
        <v>836</v>
      </c>
      <c r="P50" s="48" t="s">
        <v>752</v>
      </c>
    </row>
    <row r="51" spans="1:16" ht="13.5">
      <c r="A51" s="42" t="str">
        <f ca="1" t="shared" si="0"/>
        <v>'abbbb000</v>
      </c>
      <c r="D51" s="47" t="s">
        <v>120</v>
      </c>
      <c r="E51" s="49" t="s">
        <v>201</v>
      </c>
      <c r="G51" s="49" t="s">
        <v>309</v>
      </c>
      <c r="I51" s="49" t="s">
        <v>429</v>
      </c>
      <c r="L51" s="49" t="s">
        <v>590</v>
      </c>
      <c r="O51" s="48" t="s">
        <v>837</v>
      </c>
      <c r="P51" s="48" t="s">
        <v>753</v>
      </c>
    </row>
    <row r="52" spans="1:16" ht="13.5">
      <c r="A52" s="42" t="str">
        <f ca="1" t="shared" si="0"/>
        <v>'abbbb111</v>
      </c>
      <c r="D52" s="47" t="s">
        <v>121</v>
      </c>
      <c r="E52" s="49" t="s">
        <v>202</v>
      </c>
      <c r="G52" s="49" t="s">
        <v>310</v>
      </c>
      <c r="I52" s="49" t="s">
        <v>430</v>
      </c>
      <c r="L52" s="49" t="s">
        <v>591</v>
      </c>
      <c r="O52" s="48" t="s">
        <v>838</v>
      </c>
      <c r="P52" s="48" t="s">
        <v>754</v>
      </c>
    </row>
    <row r="53" spans="1:16" ht="13.5">
      <c r="A53" s="55" t="str">
        <f ca="1" t="shared" si="0"/>
        <v>'abbbb222</v>
      </c>
      <c r="B53" s="43"/>
      <c r="C53" s="50"/>
      <c r="D53" s="44" t="s">
        <v>122</v>
      </c>
      <c r="E53" s="50" t="s">
        <v>203</v>
      </c>
      <c r="F53" s="44"/>
      <c r="G53" s="50" t="s">
        <v>311</v>
      </c>
      <c r="H53" s="44"/>
      <c r="I53" s="50" t="s">
        <v>431</v>
      </c>
      <c r="J53" s="44"/>
      <c r="K53" s="50"/>
      <c r="L53" s="50" t="s">
        <v>592</v>
      </c>
      <c r="M53" s="44"/>
      <c r="N53" s="50"/>
      <c r="O53" s="45" t="s">
        <v>839</v>
      </c>
      <c r="P53" s="45" t="s">
        <v>755</v>
      </c>
    </row>
    <row r="54" spans="1:16" ht="13.5">
      <c r="A54" s="42" t="str">
        <f ca="1" t="shared" si="0"/>
        <v>'abbba000</v>
      </c>
      <c r="D54" s="47" t="s">
        <v>123</v>
      </c>
      <c r="E54" s="49" t="s">
        <v>204</v>
      </c>
      <c r="G54" s="49" t="s">
        <v>312</v>
      </c>
      <c r="I54" s="49" t="s">
        <v>432</v>
      </c>
      <c r="L54" s="49" t="s">
        <v>593</v>
      </c>
      <c r="O54" s="48" t="s">
        <v>840</v>
      </c>
      <c r="P54" s="48" t="s">
        <v>756</v>
      </c>
    </row>
    <row r="55" spans="1:16" ht="13.5">
      <c r="A55" s="42" t="str">
        <f ca="1" t="shared" si="0"/>
        <v>'abbba111</v>
      </c>
      <c r="D55" s="47" t="s">
        <v>124</v>
      </c>
      <c r="E55" s="49" t="s">
        <v>205</v>
      </c>
      <c r="G55" s="49" t="s">
        <v>313</v>
      </c>
      <c r="I55" s="49" t="s">
        <v>433</v>
      </c>
      <c r="L55" s="49" t="s">
        <v>594</v>
      </c>
      <c r="O55" s="48" t="s">
        <v>841</v>
      </c>
      <c r="P55" s="48" t="s">
        <v>757</v>
      </c>
    </row>
    <row r="56" spans="1:16" ht="13.5">
      <c r="A56" s="42" t="str">
        <f ca="1" t="shared" si="0"/>
        <v>'abbba222</v>
      </c>
      <c r="D56" s="47" t="s">
        <v>125</v>
      </c>
      <c r="E56" s="49" t="s">
        <v>206</v>
      </c>
      <c r="G56" s="49" t="s">
        <v>314</v>
      </c>
      <c r="I56" s="49" t="s">
        <v>434</v>
      </c>
      <c r="L56" s="49" t="s">
        <v>595</v>
      </c>
      <c r="O56" s="48" t="s">
        <v>842</v>
      </c>
      <c r="P56" s="48" t="s">
        <v>758</v>
      </c>
    </row>
    <row r="57" spans="1:16" ht="13.5">
      <c r="A57" s="42" t="str">
        <f ca="1" t="shared" si="0"/>
        <v>'abbab012</v>
      </c>
      <c r="D57" s="47" t="s">
        <v>126</v>
      </c>
      <c r="E57" s="49" t="s">
        <v>207</v>
      </c>
      <c r="G57" s="49" t="s">
        <v>315</v>
      </c>
      <c r="I57" s="49" t="s">
        <v>435</v>
      </c>
      <c r="L57" s="49" t="s">
        <v>596</v>
      </c>
      <c r="O57" s="48" t="s">
        <v>843</v>
      </c>
      <c r="P57" s="48" t="s">
        <v>759</v>
      </c>
    </row>
    <row r="58" spans="1:16" ht="13.5">
      <c r="A58" s="42" t="str">
        <f ca="1" t="shared" si="0"/>
        <v>'abbab120</v>
      </c>
      <c r="D58" s="47" t="s">
        <v>127</v>
      </c>
      <c r="E58" s="49" t="s">
        <v>208</v>
      </c>
      <c r="G58" s="49" t="s">
        <v>316</v>
      </c>
      <c r="I58" s="49" t="s">
        <v>436</v>
      </c>
      <c r="L58" s="49" t="s">
        <v>597</v>
      </c>
      <c r="O58" s="48" t="s">
        <v>844</v>
      </c>
      <c r="P58" s="48" t="s">
        <v>760</v>
      </c>
    </row>
    <row r="59" spans="1:16" ht="13.5">
      <c r="A59" s="42" t="str">
        <f ca="1" t="shared" si="0"/>
        <v>'abbab201</v>
      </c>
      <c r="D59" s="47" t="s">
        <v>128</v>
      </c>
      <c r="E59" s="49" t="s">
        <v>209</v>
      </c>
      <c r="G59" s="49" t="s">
        <v>317</v>
      </c>
      <c r="I59" s="49" t="s">
        <v>437</v>
      </c>
      <c r="L59" s="49" t="s">
        <v>598</v>
      </c>
      <c r="O59" s="48" t="s">
        <v>845</v>
      </c>
      <c r="P59" s="48" t="s">
        <v>761</v>
      </c>
    </row>
    <row r="60" spans="1:16" ht="13.5">
      <c r="A60" s="42" t="str">
        <f ca="1" t="shared" si="0"/>
        <v>'abbaa021</v>
      </c>
      <c r="D60" s="47" t="s">
        <v>129</v>
      </c>
      <c r="E60" s="49" t="s">
        <v>210</v>
      </c>
      <c r="G60" s="49" t="s">
        <v>318</v>
      </c>
      <c r="I60" s="49" t="s">
        <v>438</v>
      </c>
      <c r="L60" s="49" t="s">
        <v>599</v>
      </c>
      <c r="O60" s="48" t="s">
        <v>846</v>
      </c>
      <c r="P60" s="48" t="s">
        <v>762</v>
      </c>
    </row>
    <row r="61" spans="1:16" ht="13.5">
      <c r="A61" s="42" t="str">
        <f ca="1" t="shared" si="0"/>
        <v>'abbaa102</v>
      </c>
      <c r="D61" s="47" t="s">
        <v>130</v>
      </c>
      <c r="E61" s="49" t="s">
        <v>211</v>
      </c>
      <c r="G61" s="49" t="s">
        <v>319</v>
      </c>
      <c r="I61" s="49" t="s">
        <v>439</v>
      </c>
      <c r="L61" s="49" t="s">
        <v>600</v>
      </c>
      <c r="O61" s="48" t="s">
        <v>847</v>
      </c>
      <c r="P61" s="48" t="s">
        <v>763</v>
      </c>
    </row>
    <row r="62" spans="1:16" ht="13.5">
      <c r="A62" s="56" t="str">
        <f ca="1" t="shared" si="0"/>
        <v>'abbaa210</v>
      </c>
      <c r="B62" s="51"/>
      <c r="C62" s="52"/>
      <c r="D62" s="53" t="s">
        <v>131</v>
      </c>
      <c r="E62" s="52" t="s">
        <v>212</v>
      </c>
      <c r="F62" s="53"/>
      <c r="G62" s="52" t="s">
        <v>320</v>
      </c>
      <c r="H62" s="53"/>
      <c r="I62" s="52" t="s">
        <v>440</v>
      </c>
      <c r="J62" s="53"/>
      <c r="K62" s="52"/>
      <c r="L62" s="52" t="s">
        <v>601</v>
      </c>
      <c r="M62" s="53"/>
      <c r="N62" s="52"/>
      <c r="O62" s="54" t="s">
        <v>848</v>
      </c>
      <c r="P62" s="54" t="s">
        <v>764</v>
      </c>
    </row>
    <row r="63" spans="1:16" ht="13.5">
      <c r="A63" s="42" t="str">
        <f ca="1" t="shared" si="0"/>
        <v>'ababb021</v>
      </c>
      <c r="D63" s="47" t="s">
        <v>132</v>
      </c>
      <c r="E63" s="49" t="s">
        <v>213</v>
      </c>
      <c r="G63" s="49" t="s">
        <v>321</v>
      </c>
      <c r="I63" s="49" t="s">
        <v>441</v>
      </c>
      <c r="L63" s="49" t="s">
        <v>602</v>
      </c>
      <c r="O63" s="48" t="s">
        <v>849</v>
      </c>
      <c r="P63" s="48" t="s">
        <v>765</v>
      </c>
    </row>
    <row r="64" spans="1:16" ht="13.5">
      <c r="A64" s="42" t="str">
        <f ca="1" t="shared" si="0"/>
        <v>'ababb102</v>
      </c>
      <c r="D64" s="47" t="s">
        <v>133</v>
      </c>
      <c r="E64" s="49" t="s">
        <v>214</v>
      </c>
      <c r="G64" s="49" t="s">
        <v>322</v>
      </c>
      <c r="I64" s="49" t="s">
        <v>442</v>
      </c>
      <c r="L64" s="49" t="s">
        <v>603</v>
      </c>
      <c r="O64" s="48" t="s">
        <v>850</v>
      </c>
      <c r="P64" s="48" t="s">
        <v>766</v>
      </c>
    </row>
    <row r="65" spans="1:16" ht="13.5">
      <c r="A65" s="42" t="str">
        <f ca="1" t="shared" si="0"/>
        <v>'ababb210</v>
      </c>
      <c r="D65" s="47" t="s">
        <v>134</v>
      </c>
      <c r="E65" s="49" t="s">
        <v>215</v>
      </c>
      <c r="G65" s="49" t="s">
        <v>323</v>
      </c>
      <c r="I65" s="49" t="s">
        <v>443</v>
      </c>
      <c r="L65" s="49" t="s">
        <v>604</v>
      </c>
      <c r="O65" s="48" t="s">
        <v>851</v>
      </c>
      <c r="P65" s="48" t="s">
        <v>767</v>
      </c>
    </row>
    <row r="66" spans="1:16" ht="13.5">
      <c r="A66" s="42" t="str">
        <f ca="1" t="shared" si="0"/>
        <v>'ababa012</v>
      </c>
      <c r="D66" s="47" t="s">
        <v>135</v>
      </c>
      <c r="E66" s="49" t="s">
        <v>216</v>
      </c>
      <c r="G66" s="49" t="s">
        <v>324</v>
      </c>
      <c r="I66" s="49" t="s">
        <v>444</v>
      </c>
      <c r="L66" s="49" t="s">
        <v>605</v>
      </c>
      <c r="O66" s="48" t="s">
        <v>852</v>
      </c>
      <c r="P66" s="48" t="s">
        <v>768</v>
      </c>
    </row>
    <row r="67" spans="1:15" ht="13.5">
      <c r="A67" s="42" t="str">
        <f aca="true" ca="1" t="shared" si="1" ref="A67:A130">OFFSET(A67,0,S$1)</f>
        <v>'ababa120</v>
      </c>
      <c r="D67" s="47" t="s">
        <v>136</v>
      </c>
      <c r="E67" s="49" t="s">
        <v>217</v>
      </c>
      <c r="G67" s="49" t="s">
        <v>325</v>
      </c>
      <c r="I67" s="49" t="s">
        <v>445</v>
      </c>
      <c r="L67" s="49" t="s">
        <v>606</v>
      </c>
      <c r="O67" s="48" t="s">
        <v>853</v>
      </c>
    </row>
    <row r="68" spans="1:15" ht="13.5">
      <c r="A68" s="42" t="str">
        <f ca="1" t="shared" si="1"/>
        <v>'ababa201</v>
      </c>
      <c r="D68" s="47" t="s">
        <v>137</v>
      </c>
      <c r="E68" s="49" t="s">
        <v>218</v>
      </c>
      <c r="G68" s="49" t="s">
        <v>326</v>
      </c>
      <c r="I68" s="49" t="s">
        <v>446</v>
      </c>
      <c r="L68" s="49" t="s">
        <v>607</v>
      </c>
      <c r="O68" s="48" t="s">
        <v>854</v>
      </c>
    </row>
    <row r="69" spans="1:15" ht="13.5">
      <c r="A69" s="42" t="str">
        <f ca="1" t="shared" si="1"/>
        <v>'abaab000</v>
      </c>
      <c r="D69" s="47" t="s">
        <v>138</v>
      </c>
      <c r="E69" s="49" t="s">
        <v>219</v>
      </c>
      <c r="G69" s="49" t="s">
        <v>327</v>
      </c>
      <c r="I69" s="49" t="s">
        <v>447</v>
      </c>
      <c r="L69" s="49" t="s">
        <v>608</v>
      </c>
      <c r="O69" s="48" t="s">
        <v>855</v>
      </c>
    </row>
    <row r="70" spans="1:15" ht="13.5">
      <c r="A70" s="42" t="str">
        <f ca="1" t="shared" si="1"/>
        <v>'abaab111</v>
      </c>
      <c r="D70" s="47" t="s">
        <v>139</v>
      </c>
      <c r="E70" s="49" t="s">
        <v>220</v>
      </c>
      <c r="G70" s="49" t="s">
        <v>328</v>
      </c>
      <c r="I70" s="49" t="s">
        <v>448</v>
      </c>
      <c r="L70" s="49" t="s">
        <v>609</v>
      </c>
      <c r="O70" s="48" t="s">
        <v>856</v>
      </c>
    </row>
    <row r="71" spans="1:15" ht="13.5">
      <c r="A71" s="42" t="str">
        <f ca="1" t="shared" si="1"/>
        <v>'abaab222</v>
      </c>
      <c r="D71" s="47" t="s">
        <v>140</v>
      </c>
      <c r="E71" s="49" t="s">
        <v>221</v>
      </c>
      <c r="G71" s="49" t="s">
        <v>329</v>
      </c>
      <c r="I71" s="49" t="s">
        <v>449</v>
      </c>
      <c r="L71" s="49" t="s">
        <v>610</v>
      </c>
      <c r="O71" s="48" t="s">
        <v>857</v>
      </c>
    </row>
    <row r="72" spans="1:15" ht="13.5">
      <c r="A72" s="42" t="str">
        <f ca="1" t="shared" si="1"/>
        <v>'abaaa000</v>
      </c>
      <c r="D72" s="47" t="s">
        <v>141</v>
      </c>
      <c r="E72" s="49" t="s">
        <v>222</v>
      </c>
      <c r="G72" s="49" t="s">
        <v>330</v>
      </c>
      <c r="I72" s="49" t="s">
        <v>450</v>
      </c>
      <c r="L72" s="49" t="s">
        <v>611</v>
      </c>
      <c r="O72" s="48" t="s">
        <v>858</v>
      </c>
    </row>
    <row r="73" spans="1:16" ht="13.5">
      <c r="A73" s="55" t="str">
        <f ca="1" t="shared" si="1"/>
        <v>'abaaa111</v>
      </c>
      <c r="B73" s="43"/>
      <c r="C73" s="50"/>
      <c r="D73" s="44" t="s">
        <v>142</v>
      </c>
      <c r="E73" s="50" t="s">
        <v>223</v>
      </c>
      <c r="F73" s="44"/>
      <c r="G73" s="50" t="s">
        <v>331</v>
      </c>
      <c r="H73" s="44"/>
      <c r="I73" s="50" t="s">
        <v>451</v>
      </c>
      <c r="J73" s="44"/>
      <c r="K73" s="50"/>
      <c r="L73" s="50" t="s">
        <v>612</v>
      </c>
      <c r="M73" s="44"/>
      <c r="N73" s="50"/>
      <c r="O73" s="45" t="s">
        <v>859</v>
      </c>
      <c r="P73" s="45"/>
    </row>
    <row r="74" spans="1:15" ht="13.5">
      <c r="A74" s="42" t="str">
        <f ca="1" t="shared" si="1"/>
        <v>'abaaa222</v>
      </c>
      <c r="D74" s="47" t="s">
        <v>143</v>
      </c>
      <c r="E74" s="49" t="s">
        <v>224</v>
      </c>
      <c r="G74" s="49" t="s">
        <v>332</v>
      </c>
      <c r="I74" s="49" t="s">
        <v>452</v>
      </c>
      <c r="L74" s="49" t="s">
        <v>613</v>
      </c>
      <c r="O74" s="48" t="s">
        <v>860</v>
      </c>
    </row>
    <row r="75" spans="1:15" ht="13.5">
      <c r="A75" s="42" t="str">
        <f ca="1" t="shared" si="1"/>
        <v>'aabbb000</v>
      </c>
      <c r="D75" s="47" t="s">
        <v>144</v>
      </c>
      <c r="E75" s="49" t="s">
        <v>225</v>
      </c>
      <c r="I75" s="49" t="s">
        <v>453</v>
      </c>
      <c r="L75" s="49" t="s">
        <v>614</v>
      </c>
      <c r="O75" s="48" t="s">
        <v>861</v>
      </c>
    </row>
    <row r="76" spans="1:15" ht="13.5">
      <c r="A76" s="42" t="str">
        <f ca="1" t="shared" si="1"/>
        <v>'aabbb111</v>
      </c>
      <c r="D76" s="47" t="s">
        <v>145</v>
      </c>
      <c r="E76" s="49" t="s">
        <v>226</v>
      </c>
      <c r="I76" s="49" t="s">
        <v>454</v>
      </c>
      <c r="L76" s="49" t="s">
        <v>615</v>
      </c>
      <c r="O76" s="48" t="s">
        <v>862</v>
      </c>
    </row>
    <row r="77" spans="1:15" ht="13.5">
      <c r="A77" s="42" t="str">
        <f ca="1" t="shared" si="1"/>
        <v>'aabbb222</v>
      </c>
      <c r="D77" s="47" t="s">
        <v>146</v>
      </c>
      <c r="E77" s="49" t="s">
        <v>227</v>
      </c>
      <c r="I77" s="49" t="s">
        <v>455</v>
      </c>
      <c r="L77" s="49" t="s">
        <v>616</v>
      </c>
      <c r="O77" s="48" t="s">
        <v>863</v>
      </c>
    </row>
    <row r="78" spans="1:15" ht="13.5">
      <c r="A78" s="42" t="str">
        <f ca="1" t="shared" si="1"/>
        <v>'aabba000</v>
      </c>
      <c r="D78" s="47" t="s">
        <v>147</v>
      </c>
      <c r="E78" s="49" t="s">
        <v>228</v>
      </c>
      <c r="I78" s="49" t="s">
        <v>456</v>
      </c>
      <c r="L78" s="49" t="s">
        <v>617</v>
      </c>
      <c r="O78" s="48" t="s">
        <v>864</v>
      </c>
    </row>
    <row r="79" spans="1:15" ht="13.5">
      <c r="A79" s="42" t="str">
        <f ca="1" t="shared" si="1"/>
        <v>'aabba111</v>
      </c>
      <c r="D79" s="47" t="s">
        <v>148</v>
      </c>
      <c r="E79" s="49" t="s">
        <v>229</v>
      </c>
      <c r="I79" s="49" t="s">
        <v>457</v>
      </c>
      <c r="L79" s="49" t="s">
        <v>618</v>
      </c>
      <c r="O79" s="48" t="s">
        <v>865</v>
      </c>
    </row>
    <row r="80" spans="1:15" ht="13.5">
      <c r="A80" s="42" t="str">
        <f ca="1" t="shared" si="1"/>
        <v>'aabba222</v>
      </c>
      <c r="D80" s="47" t="s">
        <v>149</v>
      </c>
      <c r="E80" s="49" t="s">
        <v>230</v>
      </c>
      <c r="I80" s="49" t="s">
        <v>458</v>
      </c>
      <c r="L80" s="49" t="s">
        <v>619</v>
      </c>
      <c r="O80" s="48" t="s">
        <v>866</v>
      </c>
    </row>
    <row r="81" spans="1:15" ht="13.5">
      <c r="A81" s="42" t="str">
        <f ca="1" t="shared" si="1"/>
        <v>'aabab012</v>
      </c>
      <c r="D81" s="47" t="s">
        <v>150</v>
      </c>
      <c r="E81" s="49" t="s">
        <v>231</v>
      </c>
      <c r="I81" s="49" t="s">
        <v>459</v>
      </c>
      <c r="L81" s="49" t="s">
        <v>620</v>
      </c>
      <c r="O81" s="48" t="s">
        <v>867</v>
      </c>
    </row>
    <row r="82" spans="1:16" ht="13.5">
      <c r="A82" s="56" t="str">
        <f ca="1" t="shared" si="1"/>
        <v>'aabab120</v>
      </c>
      <c r="B82" s="51"/>
      <c r="C82" s="52"/>
      <c r="D82" s="53" t="s">
        <v>151</v>
      </c>
      <c r="E82" s="52" t="s">
        <v>232</v>
      </c>
      <c r="F82" s="53"/>
      <c r="G82" s="52"/>
      <c r="H82" s="53"/>
      <c r="I82" s="52" t="s">
        <v>460</v>
      </c>
      <c r="J82" s="53"/>
      <c r="K82" s="52"/>
      <c r="L82" s="52" t="s">
        <v>621</v>
      </c>
      <c r="M82" s="53"/>
      <c r="N82" s="52"/>
      <c r="O82" s="54" t="s">
        <v>868</v>
      </c>
      <c r="P82" s="54"/>
    </row>
    <row r="83" spans="1:15" ht="13.5">
      <c r="A83" s="42" t="str">
        <f ca="1" t="shared" si="1"/>
        <v>'aabab201</v>
      </c>
      <c r="D83" s="47" t="s">
        <v>152</v>
      </c>
      <c r="E83" s="49" t="s">
        <v>233</v>
      </c>
      <c r="I83" s="49" t="s">
        <v>461</v>
      </c>
      <c r="L83" s="49" t="s">
        <v>622</v>
      </c>
      <c r="O83" s="48" t="s">
        <v>869</v>
      </c>
    </row>
    <row r="84" spans="1:15" ht="13.5">
      <c r="A84" s="42" t="str">
        <f ca="1" t="shared" si="1"/>
        <v>'aabaa021</v>
      </c>
      <c r="E84" s="49" t="s">
        <v>234</v>
      </c>
      <c r="I84" s="49" t="s">
        <v>462</v>
      </c>
      <c r="L84" s="49" t="s">
        <v>623</v>
      </c>
      <c r="O84" s="48" t="s">
        <v>870</v>
      </c>
    </row>
    <row r="85" spans="1:15" ht="13.5">
      <c r="A85" s="42" t="str">
        <f ca="1" t="shared" si="1"/>
        <v>'aabaa102</v>
      </c>
      <c r="E85" s="49" t="s">
        <v>235</v>
      </c>
      <c r="I85" s="49" t="s">
        <v>463</v>
      </c>
      <c r="L85" s="49" t="s">
        <v>624</v>
      </c>
      <c r="O85" s="48" t="s">
        <v>871</v>
      </c>
    </row>
    <row r="86" spans="1:15" ht="13.5">
      <c r="A86" s="42" t="str">
        <f ca="1" t="shared" si="1"/>
        <v>'aabaa210</v>
      </c>
      <c r="E86" s="49" t="s">
        <v>236</v>
      </c>
      <c r="I86" s="49" t="s">
        <v>464</v>
      </c>
      <c r="L86" s="49" t="s">
        <v>625</v>
      </c>
      <c r="O86" s="48" t="s">
        <v>872</v>
      </c>
    </row>
    <row r="87" spans="1:15" ht="13.5">
      <c r="A87" s="42" t="str">
        <f ca="1" t="shared" si="1"/>
        <v>'aaabb021</v>
      </c>
      <c r="E87" s="49" t="s">
        <v>237</v>
      </c>
      <c r="I87" s="49" t="s">
        <v>465</v>
      </c>
      <c r="L87" s="49" t="s">
        <v>626</v>
      </c>
      <c r="O87" s="48" t="s">
        <v>873</v>
      </c>
    </row>
    <row r="88" spans="1:15" ht="13.5">
      <c r="A88" s="42" t="str">
        <f ca="1" t="shared" si="1"/>
        <v>'aaabb102</v>
      </c>
      <c r="E88" s="49" t="s">
        <v>238</v>
      </c>
      <c r="I88" s="49" t="s">
        <v>466</v>
      </c>
      <c r="L88" s="49" t="s">
        <v>627</v>
      </c>
      <c r="O88" s="48" t="s">
        <v>874</v>
      </c>
    </row>
    <row r="89" spans="1:15" ht="13.5">
      <c r="A89" s="42" t="str">
        <f ca="1" t="shared" si="1"/>
        <v>'aaabb210</v>
      </c>
      <c r="E89" s="49" t="s">
        <v>239</v>
      </c>
      <c r="I89" s="49" t="s">
        <v>467</v>
      </c>
      <c r="L89" s="49" t="s">
        <v>628</v>
      </c>
      <c r="O89" s="48" t="s">
        <v>875</v>
      </c>
    </row>
    <row r="90" spans="1:15" ht="13.5">
      <c r="A90" s="42" t="str">
        <f ca="1" t="shared" si="1"/>
        <v>'aaaba012</v>
      </c>
      <c r="E90" s="49" t="s">
        <v>240</v>
      </c>
      <c r="I90" s="49" t="s">
        <v>468</v>
      </c>
      <c r="L90" s="49" t="s">
        <v>629</v>
      </c>
      <c r="O90" s="48" t="s">
        <v>876</v>
      </c>
    </row>
    <row r="91" spans="1:15" ht="13.5">
      <c r="A91" s="42" t="str">
        <f ca="1" t="shared" si="1"/>
        <v>'aaaba120</v>
      </c>
      <c r="E91" s="49" t="s">
        <v>241</v>
      </c>
      <c r="I91" s="49" t="s">
        <v>469</v>
      </c>
      <c r="L91" s="49" t="s">
        <v>630</v>
      </c>
      <c r="O91" s="48" t="s">
        <v>877</v>
      </c>
    </row>
    <row r="92" spans="1:15" ht="13.5">
      <c r="A92" s="42" t="str">
        <f ca="1" t="shared" si="1"/>
        <v>'aaaba201</v>
      </c>
      <c r="E92" s="49" t="s">
        <v>242</v>
      </c>
      <c r="I92" s="49" t="s">
        <v>470</v>
      </c>
      <c r="L92" s="49" t="s">
        <v>631</v>
      </c>
      <c r="O92" s="48" t="s">
        <v>878</v>
      </c>
    </row>
    <row r="93" spans="1:16" ht="13.5">
      <c r="A93" s="55" t="str">
        <f ca="1" t="shared" si="1"/>
        <v>'aaaab000</v>
      </c>
      <c r="B93" s="43"/>
      <c r="C93" s="50"/>
      <c r="D93" s="44"/>
      <c r="E93" s="50" t="s">
        <v>243</v>
      </c>
      <c r="F93" s="44"/>
      <c r="G93" s="50"/>
      <c r="H93" s="44"/>
      <c r="I93" s="50" t="s">
        <v>471</v>
      </c>
      <c r="J93" s="44"/>
      <c r="K93" s="50"/>
      <c r="L93" s="50" t="s">
        <v>632</v>
      </c>
      <c r="M93" s="44"/>
      <c r="N93" s="50"/>
      <c r="O93" s="45" t="s">
        <v>879</v>
      </c>
      <c r="P93" s="45"/>
    </row>
    <row r="94" spans="1:15" ht="13.5">
      <c r="A94" s="42" t="str">
        <f ca="1" t="shared" si="1"/>
        <v>'aaaab111</v>
      </c>
      <c r="E94" s="49" t="s">
        <v>244</v>
      </c>
      <c r="I94" s="49" t="s">
        <v>472</v>
      </c>
      <c r="L94" s="49" t="s">
        <v>633</v>
      </c>
      <c r="O94" s="48" t="s">
        <v>880</v>
      </c>
    </row>
    <row r="95" spans="1:15" ht="13.5">
      <c r="A95" s="42" t="str">
        <f ca="1" t="shared" si="1"/>
        <v>'aaaab222</v>
      </c>
      <c r="E95" s="49" t="s">
        <v>245</v>
      </c>
      <c r="I95" s="49" t="s">
        <v>473</v>
      </c>
      <c r="L95" s="49" t="s">
        <v>634</v>
      </c>
      <c r="O95" s="48" t="s">
        <v>881</v>
      </c>
    </row>
    <row r="96" spans="1:15" ht="13.5">
      <c r="A96" s="42" t="str">
        <f ca="1" t="shared" si="1"/>
        <v>'aaaaa000</v>
      </c>
      <c r="E96" s="49" t="s">
        <v>246</v>
      </c>
      <c r="I96" s="49" t="s">
        <v>474</v>
      </c>
      <c r="L96" s="49" t="s">
        <v>635</v>
      </c>
      <c r="O96" s="48" t="s">
        <v>882</v>
      </c>
    </row>
    <row r="97" spans="1:15" ht="13.5">
      <c r="A97" s="42" t="str">
        <f ca="1" t="shared" si="1"/>
        <v>'aaaaa111</v>
      </c>
      <c r="E97" s="49" t="s">
        <v>247</v>
      </c>
      <c r="I97" s="49" t="s">
        <v>475</v>
      </c>
      <c r="L97" s="49" t="s">
        <v>636</v>
      </c>
      <c r="O97" s="48" t="s">
        <v>883</v>
      </c>
    </row>
    <row r="98" spans="1:15" ht="13.5">
      <c r="A98" s="42" t="str">
        <f ca="1" t="shared" si="1"/>
        <v>'aaaaa222</v>
      </c>
      <c r="E98" s="49" t="s">
        <v>248</v>
      </c>
      <c r="I98" s="49" t="s">
        <v>476</v>
      </c>
      <c r="L98" s="49" t="s">
        <v>637</v>
      </c>
      <c r="O98" s="48" t="s">
        <v>884</v>
      </c>
    </row>
    <row r="99" spans="1:9" ht="13.5">
      <c r="A99" s="42">
        <f ca="1" t="shared" si="1"/>
        <v>0</v>
      </c>
      <c r="E99" s="49" t="s">
        <v>249</v>
      </c>
      <c r="I99" s="49" t="s">
        <v>477</v>
      </c>
    </row>
    <row r="100" spans="1:9" ht="13.5">
      <c r="A100" s="42">
        <f ca="1" t="shared" si="1"/>
        <v>0</v>
      </c>
      <c r="E100" s="49" t="s">
        <v>250</v>
      </c>
      <c r="I100" s="49" t="s">
        <v>478</v>
      </c>
    </row>
    <row r="101" spans="1:9" ht="13.5">
      <c r="A101" s="42">
        <f ca="1" t="shared" si="1"/>
        <v>0</v>
      </c>
      <c r="E101" s="49" t="s">
        <v>251</v>
      </c>
      <c r="I101" s="49" t="s">
        <v>479</v>
      </c>
    </row>
    <row r="102" spans="1:16" ht="13.5">
      <c r="A102" s="56">
        <f ca="1" t="shared" si="1"/>
        <v>0</v>
      </c>
      <c r="B102" s="51"/>
      <c r="C102" s="52"/>
      <c r="D102" s="53"/>
      <c r="E102" s="52" t="s">
        <v>252</v>
      </c>
      <c r="F102" s="53"/>
      <c r="G102" s="52"/>
      <c r="H102" s="53"/>
      <c r="I102" s="52" t="s">
        <v>480</v>
      </c>
      <c r="J102" s="53"/>
      <c r="K102" s="52"/>
      <c r="L102" s="52"/>
      <c r="M102" s="53"/>
      <c r="N102" s="52"/>
      <c r="O102" s="54"/>
      <c r="P102" s="54"/>
    </row>
    <row r="103" spans="1:9" ht="13.5">
      <c r="A103" s="42">
        <f ca="1" t="shared" si="1"/>
        <v>0</v>
      </c>
      <c r="E103" s="49" t="s">
        <v>253</v>
      </c>
      <c r="I103" s="49" t="s">
        <v>481</v>
      </c>
    </row>
    <row r="104" spans="1:9" ht="13.5">
      <c r="A104" s="42">
        <f ca="1" t="shared" si="1"/>
        <v>0</v>
      </c>
      <c r="E104" s="49" t="s">
        <v>254</v>
      </c>
      <c r="I104" s="49" t="s">
        <v>482</v>
      </c>
    </row>
    <row r="105" spans="1:9" ht="13.5">
      <c r="A105" s="42">
        <f ca="1" t="shared" si="1"/>
        <v>0</v>
      </c>
      <c r="E105" s="49" t="s">
        <v>255</v>
      </c>
      <c r="I105" s="49" t="s">
        <v>483</v>
      </c>
    </row>
    <row r="106" spans="1:9" ht="13.5">
      <c r="A106" s="42">
        <f ca="1" t="shared" si="1"/>
        <v>0</v>
      </c>
      <c r="E106" s="49" t="s">
        <v>256</v>
      </c>
      <c r="I106" s="49" t="s">
        <v>484</v>
      </c>
    </row>
    <row r="107" spans="1:9" ht="13.5">
      <c r="A107" s="42">
        <f ca="1" t="shared" si="1"/>
        <v>0</v>
      </c>
      <c r="E107" s="49" t="s">
        <v>257</v>
      </c>
      <c r="I107" s="49" t="s">
        <v>485</v>
      </c>
    </row>
    <row r="108" spans="1:9" ht="13.5">
      <c r="A108" s="42">
        <f ca="1" t="shared" si="1"/>
        <v>0</v>
      </c>
      <c r="E108" s="49" t="s">
        <v>258</v>
      </c>
      <c r="I108" s="49" t="s">
        <v>486</v>
      </c>
    </row>
    <row r="109" spans="1:9" ht="13.5">
      <c r="A109" s="42">
        <f ca="1" t="shared" si="1"/>
        <v>0</v>
      </c>
      <c r="E109" s="49" t="s">
        <v>259</v>
      </c>
      <c r="I109" s="49" t="s">
        <v>487</v>
      </c>
    </row>
    <row r="110" spans="1:9" ht="13.5">
      <c r="A110" s="42">
        <f ca="1" t="shared" si="1"/>
        <v>0</v>
      </c>
      <c r="E110" s="49" t="s">
        <v>260</v>
      </c>
      <c r="I110" s="49" t="s">
        <v>488</v>
      </c>
    </row>
    <row r="111" spans="1:9" ht="13.5">
      <c r="A111" s="42">
        <f ca="1" t="shared" si="1"/>
        <v>0</v>
      </c>
      <c r="I111" s="49" t="s">
        <v>489</v>
      </c>
    </row>
    <row r="112" spans="1:9" ht="13.5">
      <c r="A112" s="42">
        <f ca="1" t="shared" si="1"/>
        <v>0</v>
      </c>
      <c r="I112" s="49" t="s">
        <v>490</v>
      </c>
    </row>
    <row r="113" spans="1:16" ht="13.5">
      <c r="A113" s="55">
        <f ca="1" t="shared" si="1"/>
        <v>0</v>
      </c>
      <c r="B113" s="43"/>
      <c r="C113" s="50"/>
      <c r="D113" s="44"/>
      <c r="E113" s="50"/>
      <c r="F113" s="44"/>
      <c r="G113" s="50"/>
      <c r="H113" s="44"/>
      <c r="I113" s="50" t="s">
        <v>491</v>
      </c>
      <c r="J113" s="44"/>
      <c r="K113" s="50"/>
      <c r="L113" s="50"/>
      <c r="M113" s="44"/>
      <c r="N113" s="50"/>
      <c r="O113" s="45"/>
      <c r="P113" s="45"/>
    </row>
    <row r="114" spans="1:9" ht="13.5">
      <c r="A114" s="42">
        <f ca="1" t="shared" si="1"/>
        <v>0</v>
      </c>
      <c r="I114" s="49" t="s">
        <v>492</v>
      </c>
    </row>
    <row r="115" spans="1:9" ht="13.5">
      <c r="A115" s="42">
        <f ca="1" t="shared" si="1"/>
        <v>0</v>
      </c>
      <c r="I115" s="49" t="s">
        <v>493</v>
      </c>
    </row>
    <row r="116" spans="1:9" ht="13.5">
      <c r="A116" s="42">
        <f ca="1" t="shared" si="1"/>
        <v>0</v>
      </c>
      <c r="I116" s="49" t="s">
        <v>494</v>
      </c>
    </row>
    <row r="117" spans="1:9" ht="13.5">
      <c r="A117" s="42">
        <f ca="1" t="shared" si="1"/>
        <v>0</v>
      </c>
      <c r="I117" s="49" t="s">
        <v>495</v>
      </c>
    </row>
    <row r="118" spans="1:9" ht="13.5">
      <c r="A118" s="42">
        <f ca="1" t="shared" si="1"/>
        <v>0</v>
      </c>
      <c r="I118" s="49" t="s">
        <v>496</v>
      </c>
    </row>
    <row r="119" spans="1:9" ht="13.5">
      <c r="A119" s="42">
        <f ca="1" t="shared" si="1"/>
        <v>0</v>
      </c>
      <c r="I119" s="49" t="s">
        <v>497</v>
      </c>
    </row>
    <row r="120" spans="1:9" ht="13.5">
      <c r="A120" s="42">
        <f ca="1" t="shared" si="1"/>
        <v>0</v>
      </c>
      <c r="I120" s="49" t="s">
        <v>498</v>
      </c>
    </row>
    <row r="121" spans="1:9" ht="13.5">
      <c r="A121" s="42">
        <f ca="1" t="shared" si="1"/>
        <v>0</v>
      </c>
      <c r="I121" s="49" t="s">
        <v>499</v>
      </c>
    </row>
    <row r="122" spans="1:16" ht="13.5">
      <c r="A122" s="56">
        <f ca="1" t="shared" si="1"/>
        <v>0</v>
      </c>
      <c r="B122" s="51"/>
      <c r="C122" s="52"/>
      <c r="D122" s="53"/>
      <c r="E122" s="52"/>
      <c r="F122" s="53"/>
      <c r="G122" s="52"/>
      <c r="H122" s="53"/>
      <c r="I122" s="52" t="s">
        <v>500</v>
      </c>
      <c r="J122" s="53"/>
      <c r="K122" s="52"/>
      <c r="L122" s="52"/>
      <c r="M122" s="53"/>
      <c r="N122" s="52"/>
      <c r="O122" s="54"/>
      <c r="P122" s="54"/>
    </row>
    <row r="123" spans="1:9" ht="13.5">
      <c r="A123" s="42">
        <f ca="1" t="shared" si="1"/>
        <v>0</v>
      </c>
      <c r="I123" s="49" t="s">
        <v>501</v>
      </c>
    </row>
    <row r="124" spans="1:9" ht="13.5">
      <c r="A124" s="42">
        <f ca="1" t="shared" si="1"/>
        <v>0</v>
      </c>
      <c r="I124" s="49" t="s">
        <v>502</v>
      </c>
    </row>
    <row r="125" spans="1:9" ht="13.5">
      <c r="A125" s="42">
        <f ca="1" t="shared" si="1"/>
        <v>0</v>
      </c>
      <c r="I125" s="49" t="s">
        <v>503</v>
      </c>
    </row>
    <row r="126" spans="1:9" ht="13.5">
      <c r="A126" s="42">
        <f ca="1" t="shared" si="1"/>
        <v>0</v>
      </c>
      <c r="I126" s="49" t="s">
        <v>504</v>
      </c>
    </row>
    <row r="127" spans="1:9" ht="13.5">
      <c r="A127" s="42">
        <f ca="1" t="shared" si="1"/>
        <v>0</v>
      </c>
      <c r="I127" s="49" t="s">
        <v>505</v>
      </c>
    </row>
    <row r="128" spans="1:9" ht="13.5">
      <c r="A128" s="42">
        <f ca="1" t="shared" si="1"/>
        <v>0</v>
      </c>
      <c r="I128" s="49" t="s">
        <v>506</v>
      </c>
    </row>
    <row r="129" spans="1:9" ht="13.5">
      <c r="A129" s="42">
        <f ca="1" t="shared" si="1"/>
        <v>0</v>
      </c>
      <c r="I129" s="49" t="s">
        <v>507</v>
      </c>
    </row>
    <row r="130" spans="1:9" ht="13.5">
      <c r="A130" s="42">
        <f ca="1" t="shared" si="1"/>
        <v>0</v>
      </c>
      <c r="I130" s="49" t="s">
        <v>508</v>
      </c>
    </row>
    <row r="131" spans="1:9" ht="13.5">
      <c r="A131" s="42">
        <f aca="true" ca="1" t="shared" si="2" ref="A131:A150">OFFSET(A131,0,S$1)</f>
        <v>0</v>
      </c>
      <c r="I131" s="49" t="s">
        <v>509</v>
      </c>
    </row>
    <row r="132" spans="1:9" ht="13.5">
      <c r="A132" s="42">
        <f ca="1" t="shared" si="2"/>
        <v>0</v>
      </c>
      <c r="I132" s="49" t="s">
        <v>510</v>
      </c>
    </row>
    <row r="133" spans="1:16" ht="13.5">
      <c r="A133" s="55">
        <f ca="1" t="shared" si="2"/>
        <v>0</v>
      </c>
      <c r="B133" s="43"/>
      <c r="C133" s="50"/>
      <c r="D133" s="44"/>
      <c r="E133" s="50"/>
      <c r="F133" s="44"/>
      <c r="G133" s="50"/>
      <c r="H133" s="44"/>
      <c r="I133" s="50" t="s">
        <v>511</v>
      </c>
      <c r="J133" s="44"/>
      <c r="K133" s="50"/>
      <c r="L133" s="50"/>
      <c r="M133" s="44"/>
      <c r="N133" s="50"/>
      <c r="O133" s="45"/>
      <c r="P133" s="45"/>
    </row>
    <row r="134" spans="1:9" ht="13.5">
      <c r="A134" s="42">
        <f ca="1" t="shared" si="2"/>
        <v>0</v>
      </c>
      <c r="I134" s="49" t="s">
        <v>512</v>
      </c>
    </row>
    <row r="135" spans="1:9" ht="13.5">
      <c r="A135" s="42">
        <f ca="1" t="shared" si="2"/>
        <v>0</v>
      </c>
      <c r="I135" s="49" t="s">
        <v>513</v>
      </c>
    </row>
    <row r="136" spans="1:9" ht="13.5">
      <c r="A136" s="42">
        <f ca="1" t="shared" si="2"/>
        <v>0</v>
      </c>
      <c r="I136" s="49" t="s">
        <v>514</v>
      </c>
    </row>
    <row r="137" spans="1:9" ht="13.5">
      <c r="A137" s="42">
        <f ca="1" t="shared" si="2"/>
        <v>0</v>
      </c>
      <c r="I137" s="49" t="s">
        <v>515</v>
      </c>
    </row>
    <row r="138" spans="1:9" ht="13.5">
      <c r="A138" s="42">
        <f ca="1" t="shared" si="2"/>
        <v>0</v>
      </c>
      <c r="I138" s="49" t="s">
        <v>516</v>
      </c>
    </row>
    <row r="139" spans="1:9" ht="13.5">
      <c r="A139" s="42">
        <f ca="1" t="shared" si="2"/>
        <v>0</v>
      </c>
      <c r="I139" s="49" t="s">
        <v>517</v>
      </c>
    </row>
    <row r="140" spans="1:9" ht="13.5">
      <c r="A140" s="42">
        <f ca="1" t="shared" si="2"/>
        <v>0</v>
      </c>
      <c r="I140" s="49" t="s">
        <v>518</v>
      </c>
    </row>
    <row r="141" spans="1:9" ht="13.5">
      <c r="A141" s="42">
        <f ca="1" t="shared" si="2"/>
        <v>0</v>
      </c>
      <c r="I141" s="49" t="s">
        <v>519</v>
      </c>
    </row>
    <row r="142" spans="1:16" ht="13.5">
      <c r="A142" s="56">
        <f ca="1" t="shared" si="2"/>
        <v>0</v>
      </c>
      <c r="B142" s="51"/>
      <c r="C142" s="52"/>
      <c r="D142" s="53"/>
      <c r="E142" s="52"/>
      <c r="F142" s="53"/>
      <c r="G142" s="52"/>
      <c r="H142" s="53"/>
      <c r="I142" s="52" t="s">
        <v>520</v>
      </c>
      <c r="J142" s="53"/>
      <c r="K142" s="52"/>
      <c r="L142" s="52"/>
      <c r="M142" s="53"/>
      <c r="N142" s="52"/>
      <c r="O142" s="54"/>
      <c r="P142" s="54"/>
    </row>
    <row r="143" spans="1:9" ht="13.5">
      <c r="A143" s="42">
        <f ca="1" t="shared" si="2"/>
        <v>0</v>
      </c>
      <c r="I143" s="49" t="s">
        <v>521</v>
      </c>
    </row>
    <row r="144" spans="1:9" ht="13.5">
      <c r="A144" s="42">
        <f ca="1" t="shared" si="2"/>
        <v>0</v>
      </c>
      <c r="I144" s="49" t="s">
        <v>522</v>
      </c>
    </row>
    <row r="145" spans="1:9" ht="13.5">
      <c r="A145" s="42">
        <f ca="1" t="shared" si="2"/>
        <v>0</v>
      </c>
      <c r="I145" s="49" t="s">
        <v>523</v>
      </c>
    </row>
    <row r="146" spans="1:9" ht="13.5">
      <c r="A146" s="42">
        <f ca="1" t="shared" si="2"/>
        <v>0</v>
      </c>
      <c r="I146" s="49" t="s">
        <v>524</v>
      </c>
    </row>
    <row r="147" ht="13.5">
      <c r="A147" s="42">
        <f ca="1" t="shared" si="2"/>
        <v>0</v>
      </c>
    </row>
    <row r="148" ht="13.5">
      <c r="A148" s="42">
        <f ca="1" t="shared" si="2"/>
        <v>0</v>
      </c>
    </row>
    <row r="149" ht="13.5">
      <c r="A149" s="42">
        <f ca="1" t="shared" si="2"/>
        <v>0</v>
      </c>
    </row>
    <row r="150" ht="13.5">
      <c r="A150" s="42">
        <f ca="1" t="shared" si="2"/>
        <v>0</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dc:creator>
  <cp:keywords/>
  <dc:description/>
  <cp:lastModifiedBy>Helmut Hoffmann</cp:lastModifiedBy>
  <cp:lastPrinted>2014-11-07T13:41:15Z</cp:lastPrinted>
  <dcterms:created xsi:type="dcterms:W3CDTF">2007-08-25T13:24:59Z</dcterms:created>
  <dcterms:modified xsi:type="dcterms:W3CDTF">2015-09-13T17:53:34Z</dcterms:modified>
  <cp:category/>
  <cp:version/>
  <cp:contentType/>
  <cp:contentStatus/>
</cp:coreProperties>
</file>